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ps_Invadmin\FA\Half Yearly Financials_March 2021\Portfolio\"/>
    </mc:Choice>
  </mc:AlternateContent>
  <bookViews>
    <workbookView xWindow="0" yWindow="0" windowWidth="20490" windowHeight="7755" tabRatio="874"/>
  </bookViews>
  <sheets>
    <sheet name="LTFBF" sheetId="1" r:id="rId1"/>
    <sheet name="LTBPDF" sheetId="2" r:id="rId2"/>
    <sheet name="LTLDSTF" sheetId="3" r:id="rId3"/>
    <sheet name="LTCF" sheetId="4" r:id="rId4"/>
    <sheet name="LTTACBF" sheetId="5" r:id="rId5"/>
    <sheet name="LTMMF" sheetId="7" r:id="rId6"/>
    <sheet name="LTCRF" sheetId="8" r:id="rId7"/>
    <sheet name="LTSTBF" sheetId="9" r:id="rId8"/>
    <sheet name="LTUSTF" sheetId="10" r:id="rId9"/>
    <sheet name="LTGLTF" sheetId="11" r:id="rId10"/>
    <sheet name="LTLQF" sheetId="12" r:id="rId11"/>
    <sheet name="LTRICBF" sheetId="13" r:id="rId12"/>
    <sheet name="Annexure A" sheetId="14" r:id="rId13"/>
  </sheets>
  <definedNames>
    <definedName name="_xlnm._FilterDatabase" localSheetId="6" hidden="1">LTCRF!$A$12:$L$27</definedName>
    <definedName name="_xlnm._FilterDatabase" localSheetId="0" hidden="1">LTFBF!$B$9:$H$25</definedName>
    <definedName name="_xlnm._FilterDatabase" localSheetId="9" hidden="1">LTGLTF!#REF!</definedName>
    <definedName name="_xlnm._FilterDatabase" localSheetId="2" hidden="1">LTLDSTF!#REF!</definedName>
    <definedName name="_xlnm._FilterDatabase" localSheetId="10" hidden="1">LTLQF!$A$10:$Q$66</definedName>
    <definedName name="_xlnm._FilterDatabase" localSheetId="5" hidden="1">LTMMF!$A$18:$K$24</definedName>
    <definedName name="_xlnm._FilterDatabase" localSheetId="11" hidden="1">LTRICBF!$A$12:$M$43</definedName>
    <definedName name="_xlnm._FilterDatabase" localSheetId="7" hidden="1">LTSTBF!$A$12:$R$84</definedName>
    <definedName name="_xlnm._FilterDatabase" localSheetId="4" hidden="1">LTTACBF!$A$12:$Q$114</definedName>
    <definedName name="_xlnm._FilterDatabase" localSheetId="8" hidden="1">LTUSTF!$A$12:$J$44</definedName>
    <definedName name="_xlnm.Print_Area" localSheetId="1">LTBPDF!$B$1:$H$140</definedName>
    <definedName name="_xlnm.Print_Area" localSheetId="3">LTCF!$A$1:$H$43</definedName>
    <definedName name="_xlnm.Print_Area" localSheetId="6">LTCRF!$B$1:$H$81</definedName>
    <definedName name="_xlnm.Print_Area" localSheetId="0">LTFBF!$B$1:$H$49</definedName>
    <definedName name="_xlnm.Print_Area" localSheetId="9">LTGLTF!$B$1:$H$45</definedName>
    <definedName name="_xlnm.Print_Area" localSheetId="2">LTLDSTF!$B$3:$H$105</definedName>
    <definedName name="_xlnm.Print_Area" localSheetId="10">LTLQF!$B$1:$H$89</definedName>
    <definedName name="_xlnm.Print_Area" localSheetId="5">LTMMF!$B$1:$H$84</definedName>
    <definedName name="_xlnm.Print_Area" localSheetId="11">LTRICBF!$B$1:$H$96</definedName>
    <definedName name="_xlnm.Print_Area" localSheetId="7">LTSTBF!$B$1:$H$115</definedName>
    <definedName name="_xlnm.Print_Area" localSheetId="4">LTTACBF!$B$1:$H$114</definedName>
    <definedName name="_xlnm.Print_Area" localSheetId="8">LTUSTF!$B$2:$H$86</definedName>
    <definedName name="Z_12459583_255E_4E15_855E_5595C5DC5C9B_.wvu.FilterData" localSheetId="0" hidden="1">LTFBF!$B$9:$H$56</definedName>
    <definedName name="Z_170F82DA_CDB2_41A6_BC76_EE4BFB950A6B_.wvu.Cols" localSheetId="1" hidden="1">LTBPDF!$A:$A</definedName>
    <definedName name="Z_170F82DA_CDB2_41A6_BC76_EE4BFB950A6B_.wvu.Cols" localSheetId="6" hidden="1">LTCRF!$A:$A</definedName>
    <definedName name="Z_170F82DA_CDB2_41A6_BC76_EE4BFB950A6B_.wvu.Cols" localSheetId="0" hidden="1">LTFBF!$A:$A</definedName>
    <definedName name="Z_170F82DA_CDB2_41A6_BC76_EE4BFB950A6B_.wvu.Cols" localSheetId="9" hidden="1">LTGLTF!$A:$A</definedName>
    <definedName name="Z_170F82DA_CDB2_41A6_BC76_EE4BFB950A6B_.wvu.Cols" localSheetId="2" hidden="1">LTLDSTF!$A:$A</definedName>
    <definedName name="Z_170F82DA_CDB2_41A6_BC76_EE4BFB950A6B_.wvu.Cols" localSheetId="10" hidden="1">LTLQF!$A:$A</definedName>
    <definedName name="Z_170F82DA_CDB2_41A6_BC76_EE4BFB950A6B_.wvu.Cols" localSheetId="5" hidden="1">LTMMF!$A:$A</definedName>
    <definedName name="Z_170F82DA_CDB2_41A6_BC76_EE4BFB950A6B_.wvu.Cols" localSheetId="11" hidden="1">LTRICBF!$A:$A</definedName>
    <definedName name="Z_170F82DA_CDB2_41A6_BC76_EE4BFB950A6B_.wvu.Cols" localSheetId="7" hidden="1">LTSTBF!$A:$A</definedName>
    <definedName name="Z_170F82DA_CDB2_41A6_BC76_EE4BFB950A6B_.wvu.Cols" localSheetId="4" hidden="1">LTTACBF!$A:$A</definedName>
    <definedName name="Z_170F82DA_CDB2_41A6_BC76_EE4BFB950A6B_.wvu.Cols" localSheetId="8" hidden="1">LTUSTF!$A:$A</definedName>
    <definedName name="Z_170F82DA_CDB2_41A6_BC76_EE4BFB950A6B_.wvu.FilterData" localSheetId="6" hidden="1">LTCRF!$A$12:$K$27</definedName>
    <definedName name="Z_170F82DA_CDB2_41A6_BC76_EE4BFB950A6B_.wvu.FilterData" localSheetId="0" hidden="1">LTFBF!$B$9:$H$25</definedName>
    <definedName name="Z_170F82DA_CDB2_41A6_BC76_EE4BFB950A6B_.wvu.FilterData" localSheetId="2" hidden="1">LTLDSTF!$A$12:$J$35</definedName>
    <definedName name="Z_170F82DA_CDB2_41A6_BC76_EE4BFB950A6B_.wvu.FilterData" localSheetId="11" hidden="1">LTRICBF!$A$12:$M$42</definedName>
    <definedName name="Z_170F82DA_CDB2_41A6_BC76_EE4BFB950A6B_.wvu.FilterData" localSheetId="7" hidden="1">LTSTBF!$B$11:$L$84</definedName>
    <definedName name="Z_170F82DA_CDB2_41A6_BC76_EE4BFB950A6B_.wvu.PrintArea" localSheetId="1" hidden="1">LTBPDF!$B$1:$H$112</definedName>
    <definedName name="Z_170F82DA_CDB2_41A6_BC76_EE4BFB950A6B_.wvu.PrintArea" localSheetId="6" hidden="1">LTCRF!$B$1:$H$41</definedName>
    <definedName name="Z_170F82DA_CDB2_41A6_BC76_EE4BFB950A6B_.wvu.PrintArea" localSheetId="0" hidden="1">LTFBF!$B$1:$H$25</definedName>
    <definedName name="Z_170F82DA_CDB2_41A6_BC76_EE4BFB950A6B_.wvu.PrintArea" localSheetId="9" hidden="1">LTGLTF!$B$1:$H$25</definedName>
    <definedName name="Z_170F82DA_CDB2_41A6_BC76_EE4BFB950A6B_.wvu.PrintArea" localSheetId="2" hidden="1">LTLDSTF!$B$1:$H$70</definedName>
    <definedName name="Z_170F82DA_CDB2_41A6_BC76_EE4BFB950A6B_.wvu.PrintArea" localSheetId="10" hidden="1">LTLQF!$B$1:$H$66</definedName>
    <definedName name="Z_170F82DA_CDB2_41A6_BC76_EE4BFB950A6B_.wvu.PrintArea" localSheetId="5" hidden="1">LTMMF!$A$1:$H$56</definedName>
    <definedName name="Z_170F82DA_CDB2_41A6_BC76_EE4BFB950A6B_.wvu.PrintArea" localSheetId="11" hidden="1">LTRICBF!$B$1:$H$68</definedName>
    <definedName name="Z_170F82DA_CDB2_41A6_BC76_EE4BFB950A6B_.wvu.PrintArea" localSheetId="7" hidden="1">LTSTBF!$B$1:$H$84</definedName>
    <definedName name="Z_170F82DA_CDB2_41A6_BC76_EE4BFB950A6B_.wvu.PrintArea" localSheetId="4" hidden="1">LTTACBF!$B$1:$H$85</definedName>
    <definedName name="Z_170F82DA_CDB2_41A6_BC76_EE4BFB950A6B_.wvu.PrintArea" localSheetId="8" hidden="1">LTUSTF!$B$1:$H$54</definedName>
    <definedName name="Z_170F82DA_CDB2_41A6_BC76_EE4BFB950A6B_.wvu.Rows" localSheetId="1" hidden="1">LTBPDF!#REF!,LTBPDF!$58:$75</definedName>
    <definedName name="Z_170F82DA_CDB2_41A6_BC76_EE4BFB950A6B_.wvu.Rows" localSheetId="6" hidden="1">LTCRF!#REF!,LTCRF!#REF!,LTCRF!#REF!</definedName>
    <definedName name="Z_170F82DA_CDB2_41A6_BC76_EE4BFB950A6B_.wvu.Rows" localSheetId="9" hidden="1">LTGLTF!$18:$18</definedName>
    <definedName name="Z_170F82DA_CDB2_41A6_BC76_EE4BFB950A6B_.wvu.Rows" localSheetId="2" hidden="1">LTLDSTF!#REF!</definedName>
    <definedName name="Z_170F82DA_CDB2_41A6_BC76_EE4BFB950A6B_.wvu.Rows" localSheetId="10" hidden="1">LTLQF!#REF!</definedName>
    <definedName name="Z_170F82DA_CDB2_41A6_BC76_EE4BFB950A6B_.wvu.Rows" localSheetId="5" hidden="1">LTMMF!$13:$22</definedName>
    <definedName name="Z_170F82DA_CDB2_41A6_BC76_EE4BFB950A6B_.wvu.Rows" localSheetId="11" hidden="1">LTRICBF!#REF!</definedName>
    <definedName name="Z_170F82DA_CDB2_41A6_BC76_EE4BFB950A6B_.wvu.Rows" localSheetId="7" hidden="1">LTSTBF!$45:$50,LTSTBF!#REF!</definedName>
    <definedName name="Z_170F82DA_CDB2_41A6_BC76_EE4BFB950A6B_.wvu.Rows" localSheetId="4" hidden="1">LTTACBF!#REF!</definedName>
    <definedName name="Z_170F82DA_CDB2_41A6_BC76_EE4BFB950A6B_.wvu.Rows" localSheetId="8" hidden="1">LTUSTF!#REF!</definedName>
    <definedName name="Z_2D6981FB_1913_4D36_9E3A_F0D1C5FF11BF_.wvu.FilterData" localSheetId="0" hidden="1">LTFBF!$B$9:$H$25</definedName>
    <definedName name="Z_2DAC9E77_416F_4586_91B4_4C02149D7DBD_.wvu.FilterData" localSheetId="2" hidden="1">LTLDSTF!$A$12:$J$35</definedName>
    <definedName name="Z_4799D977_5BC9_43A8_B3B9_77474137D609_.wvu.FilterData" localSheetId="11" hidden="1">LTRICBF!$A$12:$M$42</definedName>
    <definedName name="Z_4C0511EC_2123_47A5_A389_479803CD78C8_.wvu.FilterData" localSheetId="0" hidden="1">LTFBF!$B$9:$H$25</definedName>
    <definedName name="Z_4C0511EC_2123_47A5_A389_479803CD78C8_.wvu.FilterData" localSheetId="7" hidden="1">LTSTBF!$B$11:$L$84</definedName>
    <definedName name="Z_4C0511EC_2123_47A5_A389_479803CD78C8_.wvu.PrintArea" localSheetId="1" hidden="1">LTBPDF!$B$1:$H$112</definedName>
    <definedName name="Z_4C0511EC_2123_47A5_A389_479803CD78C8_.wvu.PrintArea" localSheetId="6" hidden="1">LTCRF!$B$1:$H$41</definedName>
    <definedName name="Z_4C0511EC_2123_47A5_A389_479803CD78C8_.wvu.PrintArea" localSheetId="0" hidden="1">LTFBF!$B$1:$H$25</definedName>
    <definedName name="Z_4C0511EC_2123_47A5_A389_479803CD78C8_.wvu.PrintArea" localSheetId="9" hidden="1">LTGLTF!$B:$H</definedName>
    <definedName name="Z_4C0511EC_2123_47A5_A389_479803CD78C8_.wvu.PrintArea" localSheetId="2" hidden="1">LTLDSTF!$B$1:$H$68</definedName>
    <definedName name="Z_4C0511EC_2123_47A5_A389_479803CD78C8_.wvu.PrintArea" localSheetId="10" hidden="1">LTLQF!$B$1:$H$66</definedName>
    <definedName name="Z_4C0511EC_2123_47A5_A389_479803CD78C8_.wvu.PrintArea" localSheetId="5" hidden="1">LTMMF!$B$1:$H$56</definedName>
    <definedName name="Z_4C0511EC_2123_47A5_A389_479803CD78C8_.wvu.PrintArea" localSheetId="11" hidden="1">LTRICBF!$B$1:$H$66</definedName>
    <definedName name="Z_4C0511EC_2123_47A5_A389_479803CD78C8_.wvu.PrintArea" localSheetId="7" hidden="1">LTSTBF!$B$1:$H$84</definedName>
    <definedName name="Z_4C0511EC_2123_47A5_A389_479803CD78C8_.wvu.PrintArea" localSheetId="4" hidden="1">LTTACBF!$B$1:$H$85</definedName>
    <definedName name="Z_4C0511EC_2123_47A5_A389_479803CD78C8_.wvu.PrintArea" localSheetId="8" hidden="1">LTUSTF!$B$1:$H$54</definedName>
    <definedName name="Z_55C02844_DD9C_401F_8D01_25F9446E4BFB_.wvu.FilterData" localSheetId="0" hidden="1">LTFBF!$B$9:$H$25</definedName>
    <definedName name="Z_6FAC3101_2789_4DBD_BCD1_55F99BE1D578_.wvu.FilterData" localSheetId="0" hidden="1">LTFBF!$B$9:$H$25</definedName>
    <definedName name="Z_6FAC3101_2789_4DBD_BCD1_55F99BE1D578_.wvu.FilterData" localSheetId="7" hidden="1">LTSTBF!$B$11:$L$84</definedName>
    <definedName name="Z_6FAC3101_2789_4DBD_BCD1_55F99BE1D578_.wvu.PrintArea" localSheetId="9" hidden="1">LTGLTF!$B$1:$H$25</definedName>
    <definedName name="Z_781BA8A7_DD14_49FF_B12E_7083BC457BDA_.wvu.FilterData" localSheetId="0" hidden="1">LTFBF!$B$9:$H$25</definedName>
    <definedName name="Z_81C2BCBB_B4F2_43C7_9023_7D9D9D4E6E9F_.wvu.Cols" localSheetId="1" hidden="1">LTBPDF!$A:$A</definedName>
    <definedName name="Z_81C2BCBB_B4F2_43C7_9023_7D9D9D4E6E9F_.wvu.Cols" localSheetId="6" hidden="1">LTCRF!$A:$A</definedName>
    <definedName name="Z_81C2BCBB_B4F2_43C7_9023_7D9D9D4E6E9F_.wvu.Cols" localSheetId="0" hidden="1">LTFBF!$A:$A</definedName>
    <definedName name="Z_81C2BCBB_B4F2_43C7_9023_7D9D9D4E6E9F_.wvu.Cols" localSheetId="9" hidden="1">LTGLTF!$A:$A</definedName>
    <definedName name="Z_81C2BCBB_B4F2_43C7_9023_7D9D9D4E6E9F_.wvu.Cols" localSheetId="2" hidden="1">LTLDSTF!$A:$A</definedName>
    <definedName name="Z_81C2BCBB_B4F2_43C7_9023_7D9D9D4E6E9F_.wvu.Cols" localSheetId="10" hidden="1">LTLQF!$A:$A</definedName>
    <definedName name="Z_81C2BCBB_B4F2_43C7_9023_7D9D9D4E6E9F_.wvu.Cols" localSheetId="5" hidden="1">LTMMF!$A:$A</definedName>
    <definedName name="Z_81C2BCBB_B4F2_43C7_9023_7D9D9D4E6E9F_.wvu.Cols" localSheetId="11" hidden="1">LTRICBF!$A:$A</definedName>
    <definedName name="Z_81C2BCBB_B4F2_43C7_9023_7D9D9D4E6E9F_.wvu.Cols" localSheetId="7" hidden="1">LTSTBF!$A:$A</definedName>
    <definedName name="Z_81C2BCBB_B4F2_43C7_9023_7D9D9D4E6E9F_.wvu.Cols" localSheetId="4" hidden="1">LTTACBF!$A:$A</definedName>
    <definedName name="Z_81C2BCBB_B4F2_43C7_9023_7D9D9D4E6E9F_.wvu.Cols" localSheetId="8" hidden="1">LTUSTF!$A:$A</definedName>
    <definedName name="Z_81C2BCBB_B4F2_43C7_9023_7D9D9D4E6E9F_.wvu.FilterData" localSheetId="6" hidden="1">LTCRF!$A$12:$K$27</definedName>
    <definedName name="Z_81C2BCBB_B4F2_43C7_9023_7D9D9D4E6E9F_.wvu.FilterData" localSheetId="0" hidden="1">LTFBF!$B$9:$H$25</definedName>
    <definedName name="Z_81C2BCBB_B4F2_43C7_9023_7D9D9D4E6E9F_.wvu.FilterData" localSheetId="2" hidden="1">LTLDSTF!$A$12:$J$35</definedName>
    <definedName name="Z_81C2BCBB_B4F2_43C7_9023_7D9D9D4E6E9F_.wvu.FilterData" localSheetId="11" hidden="1">LTRICBF!$A$12:$M$42</definedName>
    <definedName name="Z_81C2BCBB_B4F2_43C7_9023_7D9D9D4E6E9F_.wvu.FilterData" localSheetId="7" hidden="1">LTSTBF!$B$11:$L$84</definedName>
    <definedName name="Z_81C2BCBB_B4F2_43C7_9023_7D9D9D4E6E9F_.wvu.PrintArea" localSheetId="1" hidden="1">LTBPDF!$B$1:$H$112</definedName>
    <definedName name="Z_81C2BCBB_B4F2_43C7_9023_7D9D9D4E6E9F_.wvu.PrintArea" localSheetId="6" hidden="1">LTCRF!$B$1:$H$41</definedName>
    <definedName name="Z_81C2BCBB_B4F2_43C7_9023_7D9D9D4E6E9F_.wvu.PrintArea" localSheetId="0" hidden="1">LTFBF!$B$1:$H$25</definedName>
    <definedName name="Z_81C2BCBB_B4F2_43C7_9023_7D9D9D4E6E9F_.wvu.PrintArea" localSheetId="9" hidden="1">LTGLTF!$B$1:$H$25</definedName>
    <definedName name="Z_81C2BCBB_B4F2_43C7_9023_7D9D9D4E6E9F_.wvu.PrintArea" localSheetId="2" hidden="1">LTLDSTF!$B$1:$H$70</definedName>
    <definedName name="Z_81C2BCBB_B4F2_43C7_9023_7D9D9D4E6E9F_.wvu.PrintArea" localSheetId="10" hidden="1">LTLQF!$B$1:$H$66</definedName>
    <definedName name="Z_81C2BCBB_B4F2_43C7_9023_7D9D9D4E6E9F_.wvu.PrintArea" localSheetId="5" hidden="1">LTMMF!$A$1:$H$56</definedName>
    <definedName name="Z_81C2BCBB_B4F2_43C7_9023_7D9D9D4E6E9F_.wvu.PrintArea" localSheetId="11" hidden="1">LTRICBF!$B$1:$H$68</definedName>
    <definedName name="Z_81C2BCBB_B4F2_43C7_9023_7D9D9D4E6E9F_.wvu.PrintArea" localSheetId="7" hidden="1">LTSTBF!$B$1:$H$84</definedName>
    <definedName name="Z_81C2BCBB_B4F2_43C7_9023_7D9D9D4E6E9F_.wvu.PrintArea" localSheetId="4" hidden="1">LTTACBF!$B$1:$H$85</definedName>
    <definedName name="Z_81C2BCBB_B4F2_43C7_9023_7D9D9D4E6E9F_.wvu.PrintArea" localSheetId="8" hidden="1">LTUSTF!$B$1:$H$54</definedName>
    <definedName name="Z_81C2BCBB_B4F2_43C7_9023_7D9D9D4E6E9F_.wvu.Rows" localSheetId="1" hidden="1">LTBPDF!#REF!,LTBPDF!$58:$75,LTBPDF!#REF!</definedName>
    <definedName name="Z_81C2BCBB_B4F2_43C7_9023_7D9D9D4E6E9F_.wvu.Rows" localSheetId="6" hidden="1">LTCRF!#REF!,LTCRF!#REF!,LTCRF!#REF!,LTCRF!#REF!</definedName>
    <definedName name="Z_81C2BCBB_B4F2_43C7_9023_7D9D9D4E6E9F_.wvu.Rows" localSheetId="0" hidden="1">LTFBF!#REF!</definedName>
    <definedName name="Z_81C2BCBB_B4F2_43C7_9023_7D9D9D4E6E9F_.wvu.Rows" localSheetId="9" hidden="1">LTGLTF!$18:$18,LTGLTF!#REF!</definedName>
    <definedName name="Z_81C2BCBB_B4F2_43C7_9023_7D9D9D4E6E9F_.wvu.Rows" localSheetId="2" hidden="1">LTLDSTF!#REF!,LTLDSTF!#REF!</definedName>
    <definedName name="Z_81C2BCBB_B4F2_43C7_9023_7D9D9D4E6E9F_.wvu.Rows" localSheetId="10" hidden="1">LTLQF!#REF!,LTLQF!#REF!</definedName>
    <definedName name="Z_81C2BCBB_B4F2_43C7_9023_7D9D9D4E6E9F_.wvu.Rows" localSheetId="5" hidden="1">LTMMF!$13:$22,LTMMF!#REF!</definedName>
    <definedName name="Z_81C2BCBB_B4F2_43C7_9023_7D9D9D4E6E9F_.wvu.Rows" localSheetId="11" hidden="1">LTRICBF!#REF!,LTRICBF!$68:$68</definedName>
    <definedName name="Z_81C2BCBB_B4F2_43C7_9023_7D9D9D4E6E9F_.wvu.Rows" localSheetId="7" hidden="1">LTSTBF!$45:$50,LTSTBF!#REF!,LTSTBF!#REF!</definedName>
    <definedName name="Z_81C2BCBB_B4F2_43C7_9023_7D9D9D4E6E9F_.wvu.Rows" localSheetId="4" hidden="1">LTTACBF!#REF!,LTTACBF!#REF!</definedName>
    <definedName name="Z_81C2BCBB_B4F2_43C7_9023_7D9D9D4E6E9F_.wvu.Rows" localSheetId="8" hidden="1">LTUSTF!#REF!,LTUSTF!$56:$56</definedName>
    <definedName name="Z_A3FCF685_D349_4ED7_8867_F6BA73243D72_.wvu.FilterData" localSheetId="6" hidden="1">LTCRF!$A$12:$K$27</definedName>
    <definedName name="Z_A3FCF685_D349_4ED7_8867_F6BA73243D72_.wvu.FilterData" localSheetId="0" hidden="1">LTFBF!$B$9:$H$25</definedName>
    <definedName name="Z_A3FCF685_D349_4ED7_8867_F6BA73243D72_.wvu.FilterData" localSheetId="2" hidden="1">LTLDSTF!$A$12:$J$35</definedName>
    <definedName name="Z_A3FCF685_D349_4ED7_8867_F6BA73243D72_.wvu.FilterData" localSheetId="11" hidden="1">LTRICBF!$A$12:$M$42</definedName>
    <definedName name="Z_A3FCF685_D349_4ED7_8867_F6BA73243D72_.wvu.FilterData" localSheetId="7" hidden="1">LTSTBF!$B$11:$L$84</definedName>
    <definedName name="Z_C41361CB_77F4_47F4_AC7D_9218B450045A_.wvu.FilterData" localSheetId="6" hidden="1">LTCRF!$A$12:$K$27</definedName>
    <definedName name="Z_D2B293BE_2F65_422E_8A0B_9CD8295C9ADF_.wvu.FilterData" localSheetId="0" hidden="1">LTFBF!$B$9:$H$25</definedName>
    <definedName name="Z_D757C2E5_5907_49B3_B8CD_E1F5C9A3D9BF_.wvu.FilterData" localSheetId="2" hidden="1">LTLDSTF!$A$12:$J$35</definedName>
    <definedName name="Z_E2F527C1_3EFA_4810_912A_1D466B9EB317_.wvu.Cols" localSheetId="1" hidden="1">LTBPDF!$A:$A</definedName>
    <definedName name="Z_E2F527C1_3EFA_4810_912A_1D466B9EB317_.wvu.Cols" localSheetId="6" hidden="1">LTCRF!$A:$A</definedName>
    <definedName name="Z_E2F527C1_3EFA_4810_912A_1D466B9EB317_.wvu.Cols" localSheetId="0" hidden="1">LTFBF!$A:$A</definedName>
    <definedName name="Z_E2F527C1_3EFA_4810_912A_1D466B9EB317_.wvu.Cols" localSheetId="9" hidden="1">LTGLTF!$A:$A</definedName>
    <definedName name="Z_E2F527C1_3EFA_4810_912A_1D466B9EB317_.wvu.Cols" localSheetId="2" hidden="1">LTLDSTF!$A:$A</definedName>
    <definedName name="Z_E2F527C1_3EFA_4810_912A_1D466B9EB317_.wvu.Cols" localSheetId="10" hidden="1">LTLQF!$A:$A</definedName>
    <definedName name="Z_E2F527C1_3EFA_4810_912A_1D466B9EB317_.wvu.Cols" localSheetId="5" hidden="1">LTMMF!$A:$A</definedName>
    <definedName name="Z_E2F527C1_3EFA_4810_912A_1D466B9EB317_.wvu.Cols" localSheetId="11" hidden="1">LTRICBF!$A:$A</definedName>
    <definedName name="Z_E2F527C1_3EFA_4810_912A_1D466B9EB317_.wvu.Cols" localSheetId="7" hidden="1">LTSTBF!$A:$A</definedName>
    <definedName name="Z_E2F527C1_3EFA_4810_912A_1D466B9EB317_.wvu.Cols" localSheetId="4" hidden="1">LTTACBF!$A:$A</definedName>
    <definedName name="Z_E2F527C1_3EFA_4810_912A_1D466B9EB317_.wvu.Cols" localSheetId="8" hidden="1">LTUSTF!$A:$A</definedName>
    <definedName name="Z_E2F527C1_3EFA_4810_912A_1D466B9EB317_.wvu.FilterData" localSheetId="6" hidden="1">LTCRF!$A$12:$K$27</definedName>
    <definedName name="Z_E2F527C1_3EFA_4810_912A_1D466B9EB317_.wvu.FilterData" localSheetId="0" hidden="1">LTFBF!$B$9:$H$25</definedName>
    <definedName name="Z_E2F527C1_3EFA_4810_912A_1D466B9EB317_.wvu.FilterData" localSheetId="2" hidden="1">LTLDSTF!$A$12:$J$35</definedName>
    <definedName name="Z_E2F527C1_3EFA_4810_912A_1D466B9EB317_.wvu.FilterData" localSheetId="11" hidden="1">LTRICBF!$A$12:$M$42</definedName>
    <definedName name="Z_E2F527C1_3EFA_4810_912A_1D466B9EB317_.wvu.FilterData" localSheetId="7" hidden="1">LTSTBF!$B$11:$L$84</definedName>
    <definedName name="Z_E2F527C1_3EFA_4810_912A_1D466B9EB317_.wvu.PrintArea" localSheetId="1" hidden="1">LTBPDF!$B$1:$H$112</definedName>
    <definedName name="Z_E2F527C1_3EFA_4810_912A_1D466B9EB317_.wvu.PrintArea" localSheetId="6" hidden="1">LTCRF!$B$1:$H$41</definedName>
    <definedName name="Z_E2F527C1_3EFA_4810_912A_1D466B9EB317_.wvu.PrintArea" localSheetId="0" hidden="1">LTFBF!$B$1:$H$25</definedName>
    <definedName name="Z_E2F527C1_3EFA_4810_912A_1D466B9EB317_.wvu.PrintArea" localSheetId="9" hidden="1">LTGLTF!$B$1:$H$25</definedName>
    <definedName name="Z_E2F527C1_3EFA_4810_912A_1D466B9EB317_.wvu.PrintArea" localSheetId="2" hidden="1">LTLDSTF!$B$1:$H$70</definedName>
    <definedName name="Z_E2F527C1_3EFA_4810_912A_1D466B9EB317_.wvu.PrintArea" localSheetId="10" hidden="1">LTLQF!$B$1:$H$66</definedName>
    <definedName name="Z_E2F527C1_3EFA_4810_912A_1D466B9EB317_.wvu.PrintArea" localSheetId="5" hidden="1">LTMMF!$A$1:$H$56</definedName>
    <definedName name="Z_E2F527C1_3EFA_4810_912A_1D466B9EB317_.wvu.PrintArea" localSheetId="11" hidden="1">LTRICBF!$B$1:$H$68</definedName>
    <definedName name="Z_E2F527C1_3EFA_4810_912A_1D466B9EB317_.wvu.PrintArea" localSheetId="7" hidden="1">LTSTBF!$B$1:$H$84</definedName>
    <definedName name="Z_E2F527C1_3EFA_4810_912A_1D466B9EB317_.wvu.PrintArea" localSheetId="4" hidden="1">LTTACBF!$B$1:$H$85</definedName>
    <definedName name="Z_E2F527C1_3EFA_4810_912A_1D466B9EB317_.wvu.PrintArea" localSheetId="8" hidden="1">LTUSTF!$B$1:$H$54</definedName>
    <definedName name="Z_E2F527C1_3EFA_4810_912A_1D466B9EB317_.wvu.Rows" localSheetId="1" hidden="1">LTBPDF!#REF!,LTBPDF!$58:$75</definedName>
    <definedName name="Z_E2F527C1_3EFA_4810_912A_1D466B9EB317_.wvu.Rows" localSheetId="6" hidden="1">LTCRF!#REF!,LTCRF!#REF!,LTCRF!#REF!</definedName>
    <definedName name="Z_E2F527C1_3EFA_4810_912A_1D466B9EB317_.wvu.Rows" localSheetId="9" hidden="1">LTGLTF!$18:$18</definedName>
    <definedName name="Z_E2F527C1_3EFA_4810_912A_1D466B9EB317_.wvu.Rows" localSheetId="2" hidden="1">LTLDSTF!#REF!</definedName>
    <definedName name="Z_E2F527C1_3EFA_4810_912A_1D466B9EB317_.wvu.Rows" localSheetId="10" hidden="1">LTLQF!#REF!</definedName>
    <definedName name="Z_E2F527C1_3EFA_4810_912A_1D466B9EB317_.wvu.Rows" localSheetId="5" hidden="1">LTMMF!$13:$22</definedName>
    <definedName name="Z_E2F527C1_3EFA_4810_912A_1D466B9EB317_.wvu.Rows" localSheetId="11" hidden="1">LTRICBF!#REF!</definedName>
    <definedName name="Z_E2F527C1_3EFA_4810_912A_1D466B9EB317_.wvu.Rows" localSheetId="7" hidden="1">LTSTBF!$45:$50,LTSTBF!#REF!</definedName>
    <definedName name="Z_E2F527C1_3EFA_4810_912A_1D466B9EB317_.wvu.Rows" localSheetId="4" hidden="1">LTTACBF!#REF!</definedName>
    <definedName name="Z_E2F527C1_3EFA_4810_912A_1D466B9EB317_.wvu.Rows" localSheetId="8" hidden="1">LTUSTF!#REF!</definedName>
  </definedNames>
  <calcPr calcId="152511"/>
</workbook>
</file>

<file path=xl/calcChain.xml><?xml version="1.0" encoding="utf-8"?>
<calcChain xmlns="http://schemas.openxmlformats.org/spreadsheetml/2006/main">
  <c r="E43" i="13" l="1"/>
  <c r="F43" i="13"/>
  <c r="F24" i="12"/>
  <c r="E24" i="12"/>
  <c r="F14" i="12"/>
  <c r="E14" i="12"/>
  <c r="F24" i="10"/>
  <c r="E24" i="10"/>
  <c r="E19" i="10"/>
  <c r="F19" i="10"/>
  <c r="F49" i="3"/>
  <c r="E49" i="3"/>
  <c r="F62" i="3"/>
  <c r="E62" i="3"/>
  <c r="F24" i="7"/>
  <c r="E24" i="7"/>
  <c r="F44" i="10"/>
  <c r="E44" i="10"/>
  <c r="F35" i="10"/>
  <c r="E35" i="10"/>
  <c r="F27" i="8"/>
  <c r="E27" i="8"/>
  <c r="F39" i="3"/>
  <c r="E39" i="3"/>
  <c r="F78" i="9"/>
  <c r="E78" i="9"/>
  <c r="F19" i="12"/>
  <c r="E19" i="12"/>
  <c r="E69" i="5"/>
  <c r="E81" i="5" s="1"/>
  <c r="F69" i="5"/>
  <c r="F81" i="5" s="1"/>
  <c r="F35" i="3"/>
  <c r="E35" i="3"/>
  <c r="E57" i="2"/>
  <c r="F57" i="2"/>
  <c r="F57" i="3"/>
  <c r="E57" i="3"/>
  <c r="F31" i="8"/>
  <c r="F39" i="8" s="1"/>
  <c r="E31" i="8"/>
  <c r="F48" i="7"/>
  <c r="E48" i="7"/>
  <c r="E74" i="9"/>
  <c r="E82" i="9" s="1"/>
  <c r="F74" i="9"/>
  <c r="F13" i="4"/>
  <c r="F100" i="2"/>
  <c r="E100" i="2"/>
  <c r="F59" i="13"/>
  <c r="E59" i="13"/>
  <c r="F47" i="10"/>
  <c r="F50" i="10" s="1"/>
  <c r="E47" i="10"/>
  <c r="F47" i="13"/>
  <c r="E47" i="13"/>
  <c r="F53" i="3"/>
  <c r="E53" i="3"/>
  <c r="F104" i="2"/>
  <c r="E104" i="2"/>
  <c r="F35" i="8"/>
  <c r="E35" i="8"/>
  <c r="F77" i="5"/>
  <c r="E77" i="5"/>
  <c r="E17" i="1"/>
  <c r="E21" i="1"/>
  <c r="F17" i="1"/>
  <c r="F21" i="1" s="1"/>
  <c r="E13" i="4"/>
  <c r="F18" i="11"/>
  <c r="F22" i="11" s="1"/>
  <c r="E18" i="11"/>
  <c r="E22" i="11"/>
  <c r="F41" i="7"/>
  <c r="E41" i="7"/>
  <c r="F16" i="7"/>
  <c r="E16" i="7"/>
  <c r="F13" i="7"/>
  <c r="E13" i="7"/>
  <c r="F53" i="13"/>
  <c r="E53" i="13"/>
  <c r="E63" i="13" s="1"/>
  <c r="F57" i="12"/>
  <c r="E57" i="12"/>
  <c r="E60" i="12" s="1"/>
  <c r="F45" i="12"/>
  <c r="E45" i="12"/>
  <c r="F63" i="9"/>
  <c r="F82" i="9" s="1"/>
  <c r="E63" i="9"/>
  <c r="F51" i="9"/>
  <c r="E51" i="9"/>
  <c r="F45" i="9"/>
  <c r="E45" i="9"/>
  <c r="F45" i="3"/>
  <c r="F66" i="3" s="1"/>
  <c r="E45" i="3"/>
  <c r="E66" i="3" s="1"/>
  <c r="F94" i="2"/>
  <c r="E94" i="2"/>
  <c r="F90" i="2"/>
  <c r="E90" i="2"/>
  <c r="F80" i="2"/>
  <c r="E80" i="2"/>
  <c r="F75" i="2"/>
  <c r="E75" i="2"/>
  <c r="F72" i="2"/>
  <c r="E72" i="2"/>
  <c r="F65" i="2"/>
  <c r="E65" i="2"/>
  <c r="F60" i="2"/>
  <c r="E60" i="2"/>
  <c r="E108" i="2"/>
  <c r="F63" i="13"/>
  <c r="F60" i="12" l="1"/>
  <c r="E50" i="10"/>
  <c r="E39" i="8"/>
  <c r="F52" i="7"/>
  <c r="E52" i="7"/>
  <c r="F108" i="2"/>
</calcChain>
</file>

<file path=xl/sharedStrings.xml><?xml version="1.0" encoding="utf-8"?>
<sst xmlns="http://schemas.openxmlformats.org/spreadsheetml/2006/main" count="2211" uniqueCount="942">
  <si>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</si>
  <si>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</si>
  <si>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</si>
  <si>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     : L&amp;T Flexi Bond Fund (An open ended dynamic debt scheme investing across duration)</t>
  </si>
  <si>
    <t>Name of the Instrument</t>
  </si>
  <si>
    <t>Rating</t>
  </si>
  <si>
    <t>Quantity</t>
  </si>
  <si>
    <t>Market Value
 (Rs. in Lakhs)</t>
  </si>
  <si>
    <t>% to 
NAV</t>
  </si>
  <si>
    <t>Maturity Date</t>
  </si>
  <si>
    <t>ISIN</t>
  </si>
  <si>
    <t>DEBT INSTRUMENTS</t>
  </si>
  <si>
    <t>Fixed Rates Bonds - Corporate</t>
  </si>
  <si>
    <t>Listed / Awaiting listing on Stock Exchanges</t>
  </si>
  <si>
    <t>National Highways Authority of India **</t>
  </si>
  <si>
    <t>CRISIL AAA</t>
  </si>
  <si>
    <t>INE906B07GP0</t>
  </si>
  <si>
    <t>SOVEREIGN</t>
  </si>
  <si>
    <t>INE514E08CI8</t>
  </si>
  <si>
    <t>Nuclear Power Corporation Of India Limited **</t>
  </si>
  <si>
    <t>INE206D08154</t>
  </si>
  <si>
    <t>CRISIL AA+</t>
  </si>
  <si>
    <t>INE062A08173</t>
  </si>
  <si>
    <t>National Bank for Agriculture &amp; Rural Development **</t>
  </si>
  <si>
    <t>INE261F08BA2</t>
  </si>
  <si>
    <t>Total</t>
  </si>
  <si>
    <t>GOVERNMENT SECURITIES</t>
  </si>
  <si>
    <t>07.32% GOI 28-JAN-2024</t>
  </si>
  <si>
    <t>IN0020180488</t>
  </si>
  <si>
    <t>07.68% GOI 15-DEC-2023</t>
  </si>
  <si>
    <t>IN0020150010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</si>
  <si>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</si>
  <si>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</si>
  <si>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</si>
  <si>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</si>
  <si>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</si>
  <si>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</si>
  <si>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Others</t>
  </si>
  <si>
    <t>Name of the Scheme   : L&amp;T Banking and PSU Debt Fund (An open ended debt scheme predominantly investing in debt instruments of banks, public sector undertakings,
public financial institutions and municipal bonds)</t>
  </si>
  <si>
    <t>CARE AAA</t>
  </si>
  <si>
    <t>INE261F08AT4</t>
  </si>
  <si>
    <t>ICRA AAA</t>
  </si>
  <si>
    <t>Housing Development Finance Corporation Limited **</t>
  </si>
  <si>
    <t>INE001A07RJ2</t>
  </si>
  <si>
    <t>IND AAA</t>
  </si>
  <si>
    <t>HDFC Bank Limited **</t>
  </si>
  <si>
    <t>INE040A08377</t>
  </si>
  <si>
    <t>Indian Railway Finance Corporation Limited **</t>
  </si>
  <si>
    <t>INE053F07BB3</t>
  </si>
  <si>
    <t>INE906B07FG1</t>
  </si>
  <si>
    <t>Hindustan Petroleum Corporation Limited **</t>
  </si>
  <si>
    <t>INE094A08044</t>
  </si>
  <si>
    <t>INE053F07BZ2</t>
  </si>
  <si>
    <t>Housing and Urban Development Corporation Limited **</t>
  </si>
  <si>
    <t>INE031A08715</t>
  </si>
  <si>
    <t>Indian Oil Corporation Limited **</t>
  </si>
  <si>
    <t>INE242A08445</t>
  </si>
  <si>
    <t>Power Grid Corporation of India Limited **</t>
  </si>
  <si>
    <t>INE752E07KN9</t>
  </si>
  <si>
    <t>Rec Limited **</t>
  </si>
  <si>
    <t>INE752E07LB2</t>
  </si>
  <si>
    <t>Small Industries Development Bank of India **</t>
  </si>
  <si>
    <t>INE556F08JM3</t>
  </si>
  <si>
    <t>NTPC Limited **</t>
  </si>
  <si>
    <t>INE733E07KK5</t>
  </si>
  <si>
    <t>LIC Housing Finance Limited **</t>
  </si>
  <si>
    <t>INE031A08756</t>
  </si>
  <si>
    <t>INE094A08036</t>
  </si>
  <si>
    <t>Bharat Petroleum Corporation Limited **</t>
  </si>
  <si>
    <t>INE514E08DG0</t>
  </si>
  <si>
    <t>INE062A08181</t>
  </si>
  <si>
    <t>INE752E07MQ8</t>
  </si>
  <si>
    <t>INE556F08JI1</t>
  </si>
  <si>
    <t>INE062A08207</t>
  </si>
  <si>
    <t>INE906B07FX6</t>
  </si>
  <si>
    <t>INE261F08BQ8</t>
  </si>
  <si>
    <t>INE514E08CQ1</t>
  </si>
  <si>
    <t>INE752E07HX4</t>
  </si>
  <si>
    <t>INE053F09FP0</t>
  </si>
  <si>
    <t>INE752E07HW6</t>
  </si>
  <si>
    <t>INE514E08CT5</t>
  </si>
  <si>
    <t>INE514E08CY5</t>
  </si>
  <si>
    <t>INE053F09FS4</t>
  </si>
  <si>
    <t>NHPC Limited **</t>
  </si>
  <si>
    <t>INE848E07989</t>
  </si>
  <si>
    <t>INE514E08AX1</t>
  </si>
  <si>
    <t>INE733E07JC4</t>
  </si>
  <si>
    <t>INE514E08BK6</t>
  </si>
  <si>
    <t>Privately placed / Unlisted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</si>
  <si>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</si>
  <si>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</si>
  <si>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</si>
  <si>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</si>
  <si>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</si>
  <si>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</si>
  <si>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</si>
  <si>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(SO): "Structured Obligations", (CE): "Credit Enhancements"</t>
  </si>
  <si>
    <t>All corporate ratings are assigned by rating agencies like CRISIL; CARE; ICRA; IND,BWR.</t>
  </si>
  <si>
    <t>Commercial Paper</t>
  </si>
  <si>
    <t>ICRA A1+</t>
  </si>
  <si>
    <t>Axis Bank Limited</t>
  </si>
  <si>
    <t>Certificate of Deposit **</t>
  </si>
  <si>
    <t>INE0BTV15089</t>
  </si>
  <si>
    <t>CRISIL AAA(SO)</t>
  </si>
  <si>
    <t>First Business Receivables Trust(Backed by receivables from Reliance Industries,Reliance Retail,Reliance Jio) **</t>
  </si>
  <si>
    <t>INE0BTV15071</t>
  </si>
  <si>
    <t>INE0BTV15063</t>
  </si>
  <si>
    <t>INE01A115125</t>
  </si>
  <si>
    <t>ICRA AAA(SO)</t>
  </si>
  <si>
    <t>Rent-A-Device Trust(Backed by receivables from Reliance Retail Ltd) **</t>
  </si>
  <si>
    <t>SECURITISED DEBT</t>
  </si>
  <si>
    <t>Zero Coupon Bonds - Corporate</t>
  </si>
  <si>
    <t>ICRA AA</t>
  </si>
  <si>
    <t>CARE AA-</t>
  </si>
  <si>
    <t>INE647O08081</t>
  </si>
  <si>
    <t>CRISIL AA</t>
  </si>
  <si>
    <t>INE445K07163</t>
  </si>
  <si>
    <t>CARE D (LT)</t>
  </si>
  <si>
    <t>Hinduja Leyland Finance Limited **</t>
  </si>
  <si>
    <t>National Housing Bank **</t>
  </si>
  <si>
    <t>CARE AA (CE)</t>
  </si>
  <si>
    <t>Power Finance Corporation Limited **</t>
  </si>
  <si>
    <t>INE941D08065</t>
  </si>
  <si>
    <t>Sikka Ports &amp; Terminals Limited (erstwhile Reliance Ports &amp; Terminals Ltd) **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</si>
  <si>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</si>
  <si>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Name of Instrument</t>
  </si>
  <si>
    <t>Market value (Rs. In lakhs)</t>
  </si>
  <si>
    <t>% to NAV</t>
  </si>
  <si>
    <t>Tri Party Repo Dealing System (TREPS)/Reverse Repo</t>
  </si>
  <si>
    <t>Net Receivable/Payable</t>
  </si>
  <si>
    <t>Grand Total</t>
  </si>
  <si>
    <t xml:space="preserve">Name of the Scheme        : L&amp;T Triple Ace Bond Fund (An open ended debt scheme predominantly investing in AA+ and above rated corporate bonds) </t>
  </si>
  <si>
    <t>INE040A08393</t>
  </si>
  <si>
    <t>INE001A07RT1</t>
  </si>
  <si>
    <t>INE733E07KJ7</t>
  </si>
  <si>
    <t>CRISIL AAA (CE)</t>
  </si>
  <si>
    <t>INE514E08FN1</t>
  </si>
  <si>
    <t>INE031A08707</t>
  </si>
  <si>
    <t>INE752E08551</t>
  </si>
  <si>
    <t>INE733E07KL3</t>
  </si>
  <si>
    <t>INE031A08699</t>
  </si>
  <si>
    <t>INE261F08BF1</t>
  </si>
  <si>
    <t>INE053F07BD9</t>
  </si>
  <si>
    <t>INE053F07BC1</t>
  </si>
  <si>
    <t>INE261F08BH7</t>
  </si>
  <si>
    <t>INE020B08BE3</t>
  </si>
  <si>
    <t>INE906B07GN5</t>
  </si>
  <si>
    <t>Reliance Industries Limited **</t>
  </si>
  <si>
    <t>INE001A07SB7</t>
  </si>
  <si>
    <t>Food Corporation of India Limited **</t>
  </si>
  <si>
    <t>INE861G08043</t>
  </si>
  <si>
    <t>INE906B07HH5</t>
  </si>
  <si>
    <t>INE261F08BC8</t>
  </si>
  <si>
    <t>INE053F07BU3</t>
  </si>
  <si>
    <t>INE261F08AE6</t>
  </si>
  <si>
    <t>INE031A08616</t>
  </si>
  <si>
    <t>INE053F07AY7</t>
  </si>
  <si>
    <t>INE861G08050</t>
  </si>
  <si>
    <t>INE261F08BX4</t>
  </si>
  <si>
    <t>INE053F07AC3</t>
  </si>
  <si>
    <t>INE031A08681</t>
  </si>
  <si>
    <t>INE906B07GO3</t>
  </si>
  <si>
    <t>INE752E07OF7</t>
  </si>
  <si>
    <t>INE848E07880</t>
  </si>
  <si>
    <t>INE206D08295</t>
  </si>
  <si>
    <t>INE206D08287</t>
  </si>
  <si>
    <t>INE514E08EJ2</t>
  </si>
  <si>
    <t>INE053F07BX7</t>
  </si>
  <si>
    <t>INE514E08ED5</t>
  </si>
  <si>
    <t>INE752E07LC0</t>
  </si>
  <si>
    <t>INE752E07MU0</t>
  </si>
  <si>
    <t>INE020B08AX5</t>
  </si>
  <si>
    <t>INE752E07OG5</t>
  </si>
  <si>
    <t>Kotak Mahindra Bank Limited</t>
  </si>
  <si>
    <t>INE020B08AB1</t>
  </si>
  <si>
    <t>INE134E08JW1</t>
  </si>
  <si>
    <t>07.37% GOI 16-APR-2023</t>
  </si>
  <si>
    <t>IN0020180025</t>
  </si>
  <si>
    <t>Name of the Scheme        : L&amp;T Money Market Fund (An open ended debt scheme investing in money market instruments)(Formerly known as L&amp;T Floating Rate Fund)</t>
  </si>
  <si>
    <t>IND A1+</t>
  </si>
  <si>
    <t>Bank of Baroda</t>
  </si>
  <si>
    <t>National Bank for Agriculture &amp; Rural Development</t>
  </si>
  <si>
    <t>Kotak Mahindra Prime Limited **</t>
  </si>
  <si>
    <t>Name of the Scheme        : L&amp;T Credit Risk Fund (An open ended debt scheme predominantly investing in AA and below rated corporate bonds)(Formerly known as L&amp;T Income Opportunities Fund)</t>
  </si>
  <si>
    <t>IIFL Home Finance Limited **</t>
  </si>
  <si>
    <t>INE477L08097</t>
  </si>
  <si>
    <t>CARE AA+</t>
  </si>
  <si>
    <t>INE146O08092</t>
  </si>
  <si>
    <t>INE202B08785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</si>
  <si>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</si>
  <si>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INE556F08JF7</t>
  </si>
  <si>
    <t>INE916DA7QB8</t>
  </si>
  <si>
    <t>INE906B07FE6</t>
  </si>
  <si>
    <t>INE110L07120</t>
  </si>
  <si>
    <t>Larsen &amp; Toubro Limited **</t>
  </si>
  <si>
    <t>INE018A08AS1</t>
  </si>
  <si>
    <t>INE261F08AI7</t>
  </si>
  <si>
    <t>INE020B08BF0</t>
  </si>
  <si>
    <t>INE001A07RZ8</t>
  </si>
  <si>
    <t>UltraTech Cement Limited **</t>
  </si>
  <si>
    <t>INE481G08024</t>
  </si>
  <si>
    <t>INE752E07JH3</t>
  </si>
  <si>
    <t>INE020B08997</t>
  </si>
  <si>
    <t>Sundaram Finance Limited **</t>
  </si>
  <si>
    <t>INE002A08575</t>
  </si>
  <si>
    <t>INE031A08632</t>
  </si>
  <si>
    <t>INE029A07075</t>
  </si>
  <si>
    <t>INE020B08AF2</t>
  </si>
  <si>
    <t>INE296A07QQ5</t>
  </si>
  <si>
    <t>INE660A07PW2</t>
  </si>
  <si>
    <t>INE377Y07052</t>
  </si>
  <si>
    <t>INE0BTV15139</t>
  </si>
  <si>
    <t>INE0BTV15147</t>
  </si>
  <si>
    <t>INE0BTV15154</t>
  </si>
  <si>
    <t>INE0BTV15162</t>
  </si>
  <si>
    <t>INE0BTV15097</t>
  </si>
  <si>
    <t>INE0BTV15105</t>
  </si>
  <si>
    <t>INE0BTV15113</t>
  </si>
  <si>
    <t>INE0BTV15121</t>
  </si>
  <si>
    <t>07.72% GOI 25-MAY-2025</t>
  </si>
  <si>
    <t>IN0020150036</t>
  </si>
  <si>
    <t>07.35% GOI 22-JUN-2024</t>
  </si>
  <si>
    <t>IN0020090034</t>
  </si>
  <si>
    <t>Name of the Scheme        : L&amp;T Ultra Short Term Fund (An open ended ultra-short term debt scheme investing in instruments such that the Macaulay duration of the portfolio is between 3 months to 6 months)</t>
  </si>
  <si>
    <t>Name of the Scheme        : L&amp;T Gilt Fund (An open-ended debt scheme investing in government securities across maturity)</t>
  </si>
  <si>
    <t>07.26% GOI 14-JAN-2029</t>
  </si>
  <si>
    <t>IN0020180454</t>
  </si>
  <si>
    <t>Name of the Scheme        : L&amp;T Liquid Fund (An Open-ended liquid scheme)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</si>
  <si>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</si>
  <si>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Coastal Gujarat Power Limited (corporate guarantee of Tata Power Company Ltd) **</t>
  </si>
  <si>
    <t>INE295J08022</t>
  </si>
  <si>
    <t>IND AAA (CE)</t>
  </si>
  <si>
    <t>INE128M08011</t>
  </si>
  <si>
    <t>INE095A08066</t>
  </si>
  <si>
    <t>IOT Utkal Energy Services Limited (Long term take or pay agreement with IOCL) **</t>
  </si>
  <si>
    <t>INE310L07AA9</t>
  </si>
  <si>
    <t>INE555J07211</t>
  </si>
  <si>
    <t>INE555J07260</t>
  </si>
  <si>
    <t>INE555J07252</t>
  </si>
  <si>
    <t>INE555J07229</t>
  </si>
  <si>
    <t>INE555J07245</t>
  </si>
  <si>
    <t>INE128M08037</t>
  </si>
  <si>
    <t>INE555J07237</t>
  </si>
  <si>
    <t>INE0BTV15170</t>
  </si>
  <si>
    <t>INE0BTV15188</t>
  </si>
  <si>
    <t>INE0BTV15196</t>
  </si>
  <si>
    <t>INE0BTV15204</t>
  </si>
  <si>
    <t>Value of Security Under Net Receivables</t>
  </si>
  <si>
    <t>Total Amount Due (Principal + Interest)  (Rs. in Lakhs)</t>
  </si>
  <si>
    <t>Amount (Rs. in Lakhs)</t>
  </si>
  <si>
    <t>INE202B07HQ0</t>
  </si>
  <si>
    <t>INE202B07IJ3</t>
  </si>
  <si>
    <t>INE202B07IK1</t>
  </si>
  <si>
    <t>Name of Security $</t>
  </si>
  <si>
    <t>Reliance Broadcast Network Limited SR-B11.60% 8OCT19NCD</t>
  </si>
  <si>
    <t>INE445K07155</t>
  </si>
  <si>
    <t>10.25% Reliance Broadcast Network Limited 10OCT19</t>
  </si>
  <si>
    <t>INE445K07189</t>
  </si>
  <si>
    <t>INE556F08JP6</t>
  </si>
  <si>
    <t>Bharti Telecom Limited **</t>
  </si>
  <si>
    <t>06.45% GOI 7-OCT-2029</t>
  </si>
  <si>
    <t>IN0020190362</t>
  </si>
  <si>
    <t>INE020B08591</t>
  </si>
  <si>
    <t>Export Import Bank of India **</t>
  </si>
  <si>
    <t>Export Import Bank of India</t>
  </si>
  <si>
    <t>07.17% GOI 08-JAN-2028</t>
  </si>
  <si>
    <t>IN0020170174</t>
  </si>
  <si>
    <t>INE514E08FP6</t>
  </si>
  <si>
    <t>INE001A07SI2</t>
  </si>
  <si>
    <t>INE906B07HF9</t>
  </si>
  <si>
    <t>INE261F08BY2</t>
  </si>
  <si>
    <t>INE053F07CA3</t>
  </si>
  <si>
    <t>INE752E08601</t>
  </si>
  <si>
    <t>L&amp;T Metro Rail (Hyderabad) Limited (Put Option On L&amp;T Limited ) **</t>
  </si>
  <si>
    <t>INE733E08148</t>
  </si>
  <si>
    <t>INE557F08FI7</t>
  </si>
  <si>
    <t>Name of the Scheme        : L&amp;T Overnight Fund (An open ended overnight fund) ( Formerly knows as L&amp;T Cash Fund)</t>
  </si>
  <si>
    <t>INE556F08JH3</t>
  </si>
  <si>
    <t>INE906B07HP8</t>
  </si>
  <si>
    <t>INE514E16BS2</t>
  </si>
  <si>
    <t>INE261F08CD4</t>
  </si>
  <si>
    <t>INE557F08FJ5</t>
  </si>
  <si>
    <t>INE001A07SK8</t>
  </si>
  <si>
    <t>INE001A07SH4</t>
  </si>
  <si>
    <t>INE261F16538</t>
  </si>
  <si>
    <t>INE752E08577</t>
  </si>
  <si>
    <t>INE028A16CG4</t>
  </si>
  <si>
    <t>INE002A08476</t>
  </si>
  <si>
    <t>06.18% GOI 04-NOV-2024</t>
  </si>
  <si>
    <t>IN0020190396</t>
  </si>
  <si>
    <t>INE028A16CE9</t>
  </si>
  <si>
    <t>ICICI Securities Limited **</t>
  </si>
  <si>
    <t>INE941D07133</t>
  </si>
  <si>
    <t>INE906B07HG7</t>
  </si>
  <si>
    <t>INE941D07158</t>
  </si>
  <si>
    <t>INE941D07166</t>
  </si>
  <si>
    <t>INE400K07051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</si>
  <si>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</si>
  <si>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</si>
  <si>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</si>
  <si>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https://www.ltfs.com/content/dam/lnt-financial-services/lnt-mutual-fund/downloads/valuation-policy/RBNL-Valuation-Disclosure-Note.pdf</t>
  </si>
  <si>
    <t>REL BRO NETWORK LTD -C 11.60% 08OCT20NCD</t>
  </si>
  <si>
    <t>INE002A14FP8</t>
  </si>
  <si>
    <t>Oriental Nagpur Betul Highway Limited (Nhai Annuity Receivables) **</t>
  </si>
  <si>
    <t>INE105N07167</t>
  </si>
  <si>
    <t>INE028A16CD1</t>
  </si>
  <si>
    <t>INE242A08460</t>
  </si>
  <si>
    <t>INE105N07175</t>
  </si>
  <si>
    <t>INE105N07159</t>
  </si>
  <si>
    <t>06.79% GOI 15-MAY-2027</t>
  </si>
  <si>
    <t>IN0020170026</t>
  </si>
  <si>
    <t>06.19% GOI 16-SEP-2034</t>
  </si>
  <si>
    <t>IN0020200096</t>
  </si>
  <si>
    <t>Market value includes accrued interest</t>
  </si>
  <si>
    <t>Dewan Housing Finance Corporation Limited ** Basel II Compliant Upper Tier 2 Bond</t>
  </si>
  <si>
    <t>Bajaj Housing Finance Limited **</t>
  </si>
  <si>
    <t>05.22% GOI 15-JUN-2025</t>
  </si>
  <si>
    <t>IN0020200112</t>
  </si>
  <si>
    <t>INE261F08CA0</t>
  </si>
  <si>
    <t>State Bank Of India **Basel III Compliant AT 1 Bond</t>
  </si>
  <si>
    <t>IndusInd Bank Limited ** Basel III Compliant AT 1 Bond</t>
  </si>
  <si>
    <t>Patel Knr Heavy Infrastructures Limited (Nhai Annuity Receivables) **</t>
  </si>
  <si>
    <t>Yield to Maturity (%)</t>
  </si>
  <si>
    <t>HDFC Bank Limited **Basel III Compliant AT 1 Bond</t>
  </si>
  <si>
    <t>INE001A07SN2</t>
  </si>
  <si>
    <t>Muthoot Finance Limited **</t>
  </si>
  <si>
    <t>INE414G07CM0</t>
  </si>
  <si>
    <t>INE001A07SJ0</t>
  </si>
  <si>
    <t>State Bank Of India **Basel III Compliant Tier 2 Bond</t>
  </si>
  <si>
    <t>Tata Steel Limited **</t>
  </si>
  <si>
    <t>BWR AA</t>
  </si>
  <si>
    <t>INE081A08181</t>
  </si>
  <si>
    <t>INE414G07DR7</t>
  </si>
  <si>
    <t>INE403D08066</t>
  </si>
  <si>
    <t>INE020B08CV5</t>
  </si>
  <si>
    <t>INE115A07OK5</t>
  </si>
  <si>
    <t>Aditya Birla Fashion and Retail Limited **</t>
  </si>
  <si>
    <t>INE095A16J91</t>
  </si>
  <si>
    <t>INE242A08437</t>
  </si>
  <si>
    <t>6.47% MAHARSHTRA SDL 21-OCT-2028</t>
  </si>
  <si>
    <t>IN2220200272</t>
  </si>
  <si>
    <t>INE115A14CQ3</t>
  </si>
  <si>
    <t>INE001A14WW1</t>
  </si>
  <si>
    <t>INE377Y14744</t>
  </si>
  <si>
    <t>INE110L07070</t>
  </si>
  <si>
    <t>INE238A166U3</t>
  </si>
  <si>
    <t>INE094A08085</t>
  </si>
  <si>
    <t>INE134E08LB1</t>
  </si>
  <si>
    <t>INE134E08KW9</t>
  </si>
  <si>
    <t>INE020B08DC3</t>
  </si>
  <si>
    <t>Nabha Power Limited **</t>
  </si>
  <si>
    <t>ICRA AAA (CE)</t>
  </si>
  <si>
    <t>INE445L08383</t>
  </si>
  <si>
    <t>INE134E08JB5</t>
  </si>
  <si>
    <t>Bahadur Chand Investments Private Limited **</t>
  </si>
  <si>
    <t>INE087M14959</t>
  </si>
  <si>
    <t>05.15% GOI 09-NOV-2025</t>
  </si>
  <si>
    <t>IN0020200278</t>
  </si>
  <si>
    <t>INE238A167U1</t>
  </si>
  <si>
    <t>INE020B08CL6</t>
  </si>
  <si>
    <t>INE514E16BV6</t>
  </si>
  <si>
    <t>IndusInd Bank Limited</t>
  </si>
  <si>
    <t>Bajaj Finance Limited **</t>
  </si>
  <si>
    <t>INE018A08AR3</t>
  </si>
  <si>
    <t>Network18 Media &amp; Investments Limited **</t>
  </si>
  <si>
    <t>Tata Power Company Limited **</t>
  </si>
  <si>
    <t>INE020B08CO0</t>
  </si>
  <si>
    <t>CARE AA</t>
  </si>
  <si>
    <t>INE028A08083</t>
  </si>
  <si>
    <t>INE001A07SU7</t>
  </si>
  <si>
    <t>INE053F07CU1</t>
  </si>
  <si>
    <t>INE134E08JD1</t>
  </si>
  <si>
    <t>INE020B08CD3</t>
  </si>
  <si>
    <t>INE053F07BW9</t>
  </si>
  <si>
    <t>Hindalco Industries Limited **</t>
  </si>
  <si>
    <t>INE038A07274</t>
  </si>
  <si>
    <t>INE020B08AP1</t>
  </si>
  <si>
    <t>Manappuram Finance Limited **</t>
  </si>
  <si>
    <t>Tata Projects Limited **</t>
  </si>
  <si>
    <t>IND AA</t>
  </si>
  <si>
    <t>INE522D07BE6</t>
  </si>
  <si>
    <t>INE725H08022</t>
  </si>
  <si>
    <t>INE261F16579</t>
  </si>
  <si>
    <t>INE261F16587</t>
  </si>
  <si>
    <t>INE237A163M8</t>
  </si>
  <si>
    <t>INE002A14HF5</t>
  </si>
  <si>
    <t>INE733E14AD7</t>
  </si>
  <si>
    <t>08.20% GOI 15-FEB-2022</t>
  </si>
  <si>
    <t>IN0020060037</t>
  </si>
  <si>
    <t>INE134E08KN8</t>
  </si>
  <si>
    <t>Jamnagar Utilities and Power Pvt Limited **</t>
  </si>
  <si>
    <t>HDFC Securities Limited **</t>
  </si>
  <si>
    <t>INE261F14HM2</t>
  </si>
  <si>
    <t>INE245A14EJ9</t>
  </si>
  <si>
    <t>INE002A14HE8</t>
  </si>
  <si>
    <t>INE242A14SY5</t>
  </si>
  <si>
    <t>INE936D14071</t>
  </si>
  <si>
    <t>INE514E14PG2</t>
  </si>
  <si>
    <t>INE763G14JV2</t>
  </si>
  <si>
    <t>INE763G14JO7</t>
  </si>
  <si>
    <t>INE700G14421</t>
  </si>
  <si>
    <t>364 DAYS T-BILL 22-APR-21</t>
  </si>
  <si>
    <t>182 DAYS T-BILL 29-APR-21</t>
  </si>
  <si>
    <t>364 DAYS T-BILL 13-MAY-21</t>
  </si>
  <si>
    <t>364 DAYS T-BILL 29-APR-21</t>
  </si>
  <si>
    <t>91 DAYS T-BILL 06-MAY-2021</t>
  </si>
  <si>
    <t>IN002020Z030</t>
  </si>
  <si>
    <t>IN002020Y298</t>
  </si>
  <si>
    <t>IN002020Z063</t>
  </si>
  <si>
    <t>IN002020Z048</t>
  </si>
  <si>
    <t>IN002020X464</t>
  </si>
  <si>
    <t>Bank Of Baroda</t>
  </si>
  <si>
    <t>INE238A163V8</t>
  </si>
  <si>
    <t>INE028A16CH2</t>
  </si>
  <si>
    <t>INE002A14GE0</t>
  </si>
  <si>
    <t>INE261F14HG4</t>
  </si>
  <si>
    <t>INE870H14MF0</t>
  </si>
  <si>
    <t>Bank of Baroda ** Basel III Compliant AT 1 Bond</t>
  </si>
  <si>
    <t>Tata Capital Financial Services Limited **</t>
  </si>
  <si>
    <t>INE306N07KT2</t>
  </si>
  <si>
    <t>INE752E14492</t>
  </si>
  <si>
    <t>INE242A14TD7</t>
  </si>
  <si>
    <t>INE556F14HV6</t>
  </si>
  <si>
    <t>INE733E14AG0</t>
  </si>
  <si>
    <t>INE261F14HF6</t>
  </si>
  <si>
    <t>91 DAYS T-BILL 29-APR-21</t>
  </si>
  <si>
    <t>91 DAYS T-BILL 03-JUN-21</t>
  </si>
  <si>
    <t>IN002020X456</t>
  </si>
  <si>
    <t>IN002020X506</t>
  </si>
  <si>
    <t>ICRA AA+</t>
  </si>
  <si>
    <t>CRISIL A1+</t>
  </si>
  <si>
    <t>182 DAYS T-BILL 15-JUL-21</t>
  </si>
  <si>
    <t>364 DAYS T-BILL 05-AUG-2021</t>
  </si>
  <si>
    <t>182 DAYS T-BILL 08-JUL-21</t>
  </si>
  <si>
    <t>IN002020Y413</t>
  </si>
  <si>
    <t>IN002020Z188</t>
  </si>
  <si>
    <t>IN002020Y405</t>
  </si>
  <si>
    <t>08.08% GOI 02-AUG-2022</t>
  </si>
  <si>
    <t>IN0020070028</t>
  </si>
  <si>
    <t>REC Limited **</t>
  </si>
  <si>
    <t>INE020B08BO2</t>
  </si>
  <si>
    <t>INE261F08CN3</t>
  </si>
  <si>
    <t>INE261F08CP8</t>
  </si>
  <si>
    <t>INE053F07BA5</t>
  </si>
  <si>
    <t>INE238A168U9</t>
  </si>
  <si>
    <t>Sun Pharmaceuticals Industries Limited **</t>
  </si>
  <si>
    <t>Indus Towers Limited **</t>
  </si>
  <si>
    <t>Kotak Securities Limited **</t>
  </si>
  <si>
    <t>INE514E14PE7</t>
  </si>
  <si>
    <t>INE115A14CX9</t>
  </si>
  <si>
    <t>INE044A14583</t>
  </si>
  <si>
    <t>INE700G14504</t>
  </si>
  <si>
    <t>INE121J14069</t>
  </si>
  <si>
    <t>INE296A14QR9</t>
  </si>
  <si>
    <t>INE001A14WP5</t>
  </si>
  <si>
    <t>INE028E14IB9</t>
  </si>
  <si>
    <t>364 DAYS T-BILL 01-JUL-21</t>
  </si>
  <si>
    <t>364 DAYS T-BILL 7-MAY-21</t>
  </si>
  <si>
    <t>182 DAYS T-BILL 01-JUL-21</t>
  </si>
  <si>
    <t>364 DAYS T-BILL 17-JUN-21</t>
  </si>
  <si>
    <t>IN002020Z139</t>
  </si>
  <si>
    <t>IN002020Z055</t>
  </si>
  <si>
    <t>IN002020Y397</t>
  </si>
  <si>
    <t>IN002020Z113</t>
  </si>
  <si>
    <t>07.16% GOI 20-MAY-2023</t>
  </si>
  <si>
    <t>IN0020130012</t>
  </si>
  <si>
    <t>08.79% GOI 8-NOV-2021</t>
  </si>
  <si>
    <t>IN0020110030</t>
  </si>
  <si>
    <t>91 DAYS T-BILL 11-JUN-21</t>
  </si>
  <si>
    <t>IN002020X514</t>
  </si>
  <si>
    <t>Mahindra &amp; Mahindra Financial Services Limited **</t>
  </si>
  <si>
    <t>INE774D07TF2</t>
  </si>
  <si>
    <t>Kotak Mahindra Investments Limited **</t>
  </si>
  <si>
    <t>INE975F07GM3</t>
  </si>
  <si>
    <t>INE514E14PL2</t>
  </si>
  <si>
    <t>INE700G14496</t>
  </si>
  <si>
    <t>364 DAYS T-BILL 27-MAY-21</t>
  </si>
  <si>
    <t>364 DAYS T-BILL 10-Jun-2021</t>
  </si>
  <si>
    <t>364 DAYS T-BILL 03-Jun-2021</t>
  </si>
  <si>
    <t>IN002020Z089</t>
  </si>
  <si>
    <t>IN002020Z105</t>
  </si>
  <si>
    <t>IN002020Z097</t>
  </si>
  <si>
    <t>INE414G07EN4</t>
  </si>
  <si>
    <t>INE522D07BG1</t>
  </si>
  <si>
    <t>Andhra Pradesh Expressway Limited (Nhai Annuity Receivables)</t>
  </si>
  <si>
    <t>Aggregate value of investments made by other schemes of L &amp; T Mutual Fund are amounting to Rs. 62,148.21 Lakhs.</t>
  </si>
  <si>
    <t>Notes:</t>
  </si>
  <si>
    <t>(1) Option wise per unit Net Asset Values are as follows:</t>
  </si>
  <si>
    <t>As on beginning of the Half-year</t>
  </si>
  <si>
    <t>Regular Plan - Dividend</t>
  </si>
  <si>
    <t>Regular Plan - Annual Dividend</t>
  </si>
  <si>
    <t>Regular Plan - Growth</t>
  </si>
  <si>
    <t>Direct Plan - Dividend</t>
  </si>
  <si>
    <t>Direct Plan - Annual Dividend</t>
  </si>
  <si>
    <t>Direct Plan - Growth</t>
  </si>
  <si>
    <t>Option</t>
  </si>
  <si>
    <t>Rate of dividend per Unit</t>
  </si>
  <si>
    <t>Regular Plan - Daily Dividend</t>
  </si>
  <si>
    <t>Regular Plan - Weekly Dividend</t>
  </si>
  <si>
    <t>Regular Plan - Monthly Dividend</t>
  </si>
  <si>
    <t>Direct Plan - Weekly Dividend</t>
  </si>
  <si>
    <t>Direct Plan - Monthly Dividend</t>
  </si>
  <si>
    <t>Direct Plan - Daily Dividend</t>
  </si>
  <si>
    <t>Direct Plan - Daily dividend</t>
  </si>
  <si>
    <t>Direct Plan - Daily Dividend Option</t>
  </si>
  <si>
    <t>Direct Plan - Weekly Dividend Option</t>
  </si>
  <si>
    <t>Direct Plan - Monthly Dividend Option</t>
  </si>
  <si>
    <t>Regular Plan - Quarterly Dividend</t>
  </si>
  <si>
    <t>Regular Plan - Semi Annual Dividend</t>
  </si>
  <si>
    <t>Regular Plan - Bonus</t>
  </si>
  <si>
    <t>Direct Plan - Quarterly Dividend</t>
  </si>
  <si>
    <t>Direct Plan - Semi Annual Dividend</t>
  </si>
  <si>
    <t>Regular Growth</t>
  </si>
  <si>
    <t>Direct Plan - Bonus</t>
  </si>
  <si>
    <t>Portfolio as on  March 31, 2021</t>
  </si>
  <si>
    <r>
      <t>(6) The Average Maturity Period of the Portfolio has been</t>
    </r>
    <r>
      <rPr>
        <sz val="11"/>
        <color indexed="8"/>
        <rFont val="Calibri"/>
        <family val="2"/>
      </rPr>
      <t xml:space="preserve"> 3.95 years.</t>
    </r>
  </si>
  <si>
    <r>
      <t>(6) The Average Maturity Period of the Portfolio has been 0.80</t>
    </r>
    <r>
      <rPr>
        <sz val="11"/>
        <color indexed="8"/>
        <rFont val="Calibri"/>
        <family val="2"/>
      </rPr>
      <t xml:space="preserve"> years.</t>
    </r>
  </si>
  <si>
    <r>
      <t>(6) The Average Maturity Period of the Portfolio has been 7.37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years.</t>
    </r>
  </si>
  <si>
    <r>
      <t>(6) The Average Maturity Period of the Portfolio has been 0.21</t>
    </r>
    <r>
      <rPr>
        <sz val="11"/>
        <rFont val="Calibri"/>
        <family val="2"/>
      </rPr>
      <t xml:space="preserve"> years.</t>
    </r>
  </si>
  <si>
    <r>
      <t>(6) The Average Maturity Period of the Portfolio has been</t>
    </r>
    <r>
      <rPr>
        <sz val="11"/>
        <color indexed="10"/>
        <rFont val="Calibri"/>
        <family val="2"/>
      </rPr>
      <t xml:space="preserve"> </t>
    </r>
    <r>
      <rPr>
        <sz val="11"/>
        <color indexed="8"/>
        <rFont val="Calibri"/>
        <family val="2"/>
      </rPr>
      <t>2.09</t>
    </r>
    <r>
      <rPr>
        <sz val="11"/>
        <rFont val="Calibri"/>
        <family val="2"/>
      </rPr>
      <t xml:space="preserve"> years.</t>
    </r>
  </si>
  <si>
    <r>
      <t xml:space="preserve">(6) The Average Maturity Period of the Portfolio has been </t>
    </r>
    <r>
      <rPr>
        <sz val="11"/>
        <color indexed="8"/>
        <rFont val="Calibri"/>
        <family val="2"/>
      </rPr>
      <t xml:space="preserve"> 0.48 years.</t>
    </r>
  </si>
  <si>
    <r>
      <t>(6) The Average Maturity Period of the Portfolio has been 5.34</t>
    </r>
    <r>
      <rPr>
        <sz val="11"/>
        <rFont val="Calibri"/>
        <family val="2"/>
      </rPr>
      <t xml:space="preserve"> years.</t>
    </r>
  </si>
  <si>
    <r>
      <t>(6) The Average Maturity Period of the Portfolio has been 0.12</t>
    </r>
    <r>
      <rPr>
        <sz val="11"/>
        <rFont val="Calibri"/>
        <family val="2"/>
      </rPr>
      <t xml:space="preserve"> years.</t>
    </r>
  </si>
  <si>
    <r>
      <t>(6) The Average Maturity Period of the Portfolio has been 3.11</t>
    </r>
    <r>
      <rPr>
        <sz val="11"/>
        <rFont val="Calibri"/>
        <family val="2"/>
      </rPr>
      <t xml:space="preserve"> years.</t>
    </r>
  </si>
  <si>
    <r>
      <t>(6) The Average Maturity Period of the Portfolio has been 1.93</t>
    </r>
    <r>
      <rPr>
        <sz val="11"/>
        <rFont val="Calibri"/>
        <family val="2"/>
      </rPr>
      <t xml:space="preserve">  years.</t>
    </r>
  </si>
  <si>
    <t>(2) The total outstanding exposure in derivative instruments as on March 31, 2021 is Nil.</t>
  </si>
  <si>
    <t>(3) The total market value of investments in foreign securities / American Depositary Receipts / Global Depositary Receipts as on March 31, 2021 is Nil.</t>
  </si>
  <si>
    <t>(4) The dividends declared during the Half-year ended  March 31, 2021 under the dividend options of the Scheme are as follows:</t>
  </si>
  <si>
    <t>(5) No bonus was declared during the Half-year ended  March 31, 2021.</t>
  </si>
  <si>
    <t>(7) Investment in Repo of Corporate Debt Securities as on March 31, 2021 is Nil.</t>
  </si>
  <si>
    <t>(8) The total outstanding exposure in securities default beyond their maturity as on March 31, 2021 is Nil.</t>
  </si>
  <si>
    <t>(5) No bonus was declared during the Half-year ended March 31, 2021.</t>
  </si>
  <si>
    <r>
      <t xml:space="preserve">(6) The Average Maturity Period of the Portfolio has been </t>
    </r>
    <r>
      <rPr>
        <sz val="11"/>
        <color indexed="8"/>
        <rFont val="Calibri"/>
        <family val="2"/>
      </rPr>
      <t>2.26 years.</t>
    </r>
  </si>
  <si>
    <t>As on March 31, 2021</t>
  </si>
  <si>
    <r>
      <t>(6) The Average Maturity Period of the Portfolio has been 1</t>
    </r>
    <r>
      <rPr>
        <sz val="11"/>
        <rFont val="Calibri"/>
        <family val="2"/>
      </rPr>
      <t xml:space="preserve"> day.</t>
    </r>
  </si>
  <si>
    <t>(7) Investment in Repo of Corporate Debt Securities as on  March 31, 2021 is Nil.</t>
  </si>
  <si>
    <t>(5) No bonus was declared during the Half-year ended  March 31, 2021</t>
  </si>
  <si>
    <t xml:space="preserve"> Option #</t>
  </si>
  <si>
    <t>Annexure : A</t>
  </si>
  <si>
    <t>Sr. No.</t>
  </si>
  <si>
    <t>Existing name</t>
  </si>
  <si>
    <t>Revised name</t>
  </si>
  <si>
    <t>L&amp;T Arbitrage Opportunities Fund Direct Monthly Dividend</t>
  </si>
  <si>
    <t>L&amp;T Arbitrage Opportunities Fund Direct Monthly IDCW</t>
  </si>
  <si>
    <t>L&amp;T Arbitrage Opportunities Fund Direct Monthly Dividend Payout</t>
  </si>
  <si>
    <t>L&amp;T Arbitrage Opportunities Fund Direct Monthly IDCW Payout</t>
  </si>
  <si>
    <t>L&amp;T Arbitrage Opportunities Fund Direct Quarterly Dividend</t>
  </si>
  <si>
    <t>L&amp;T Arbitrage Opportunities Fund Direct Quarterly IDCW</t>
  </si>
  <si>
    <t>L&amp;T Arbitrage Opportunities Fund Direct Quarterly Dividend Payout</t>
  </si>
  <si>
    <t>L&amp;T Arbitrage Opportunities Fund Direct Quarterly IDCW Payout</t>
  </si>
  <si>
    <t>L&amp;T Arbitrage Opportunities Fund Monthly Dividend</t>
  </si>
  <si>
    <t>L&amp;T Arbitrage Opportunities Fund Monthly IDCW</t>
  </si>
  <si>
    <t>L&amp;T Arbitrage Opportunities Fund Monthly Dividend Payout</t>
  </si>
  <si>
    <t>L&amp;T Arbitrage Opportunities Fund Monthly IDCW Payout</t>
  </si>
  <si>
    <t>L&amp;T Arbitrage Opportunities Fund Quarterly Dividend</t>
  </si>
  <si>
    <t>L&amp;T Arbitrage Opportunities Fund Quarterly IDCW</t>
  </si>
  <si>
    <t>L&amp;T Arbitrage Opportunities Fund Quarterly Dividend Payout</t>
  </si>
  <si>
    <t>L&amp;T Arbitrage Opportunities Fund Quarterly IDCW Payout</t>
  </si>
  <si>
    <t>L&amp;T Balanced Advantage Fund - Dividend</t>
  </si>
  <si>
    <t>L&amp;T Balanced Advantage Fund - IDCW</t>
  </si>
  <si>
    <t>L&amp;T Balanced Advantage Fund - Dividend - Payout</t>
  </si>
  <si>
    <t>L&amp;T Balanced Advantage Fund - IDCW - Payout</t>
  </si>
  <si>
    <t>L&amp;T Balanced Advantage Fund Direct Plan - Dividend</t>
  </si>
  <si>
    <t>L&amp;T Balanced Advantage Fund Direct Plan - IDCW</t>
  </si>
  <si>
    <t>L&amp;T Balanced Advantage Fund Direct Plan - Dividend Payout</t>
  </si>
  <si>
    <t>L&amp;T Balanced Advantage Fund Direct Plan - IDCW Payout</t>
  </si>
  <si>
    <t>L&amp;T Banking and PSU Debt Fund - Daily Dividend</t>
  </si>
  <si>
    <t>L&amp;T Banking and PSU Debt Fund - Daily IDCW</t>
  </si>
  <si>
    <t>L&amp;T Banking and PSU Debt Fund - Monthly Dividend</t>
  </si>
  <si>
    <t>L&amp;T Banking and PSU Debt Fund - Monthly IDCW</t>
  </si>
  <si>
    <t>L&amp;T Banking and PSU Debt Fund - Monthly Dividend Payout</t>
  </si>
  <si>
    <t>L&amp;T Banking and PSU Debt Fund - Monthly IDCW Payout</t>
  </si>
  <si>
    <t>L&amp;T Banking and PSU Debt Fund - Weekly Dividend</t>
  </si>
  <si>
    <t>L&amp;T Banking and PSU Debt Fund - Weekly IDCW</t>
  </si>
  <si>
    <t>L&amp;T Banking and PSU Debt Fund Direct Plan - Daily Dividend</t>
  </si>
  <si>
    <t>L&amp;T Banking and PSU Debt Fund Direct Plan - Daily IDCW</t>
  </si>
  <si>
    <t>L&amp;T Banking and PSU Debt Fund Direct Plan - Monthly Dividend</t>
  </si>
  <si>
    <t>L&amp;T Banking and PSU Debt Fund Direct Plan - Monthly IDCW</t>
  </si>
  <si>
    <t>L&amp;T Banking and PSU Debt Fund Direct Plan - Weekly Dividend</t>
  </si>
  <si>
    <t>L&amp;T Banking and PSU Debt Fund Direct Plan - Weekly IDCW</t>
  </si>
  <si>
    <t>L&amp;T Banking and PSU Debt Fund Super Institutional Direct Plan - Monthly Dividend Payout</t>
  </si>
  <si>
    <t>L&amp;T Banking and PSU Debt Fund Super Institutional Direct Plan - Monthly IDCW Payout</t>
  </si>
  <si>
    <t>L&amp;T Business Cycles Fund Direct Dividend</t>
  </si>
  <si>
    <t>L&amp;T Business Cycles Fund Direct IDCW</t>
  </si>
  <si>
    <t>L&amp;T Business Cycles Fund Direct Dividend Payout</t>
  </si>
  <si>
    <t>L&amp;T Business Cycles Fund Direct IDCW Payout</t>
  </si>
  <si>
    <t>L&amp;T Business Cycles Fund Dividend</t>
  </si>
  <si>
    <t>L&amp;T Business Cycles Fund IDCW</t>
  </si>
  <si>
    <t>L&amp;T Business Cycles Fund Dividend Payout</t>
  </si>
  <si>
    <t>L&amp;T Business Cycles Fund IDCW Payout</t>
  </si>
  <si>
    <t>L&amp;T Conservative Hybrid Fund - Monthly Dividend</t>
  </si>
  <si>
    <t>L&amp;T Conservative Hybrid Fund - Monthly IDCW</t>
  </si>
  <si>
    <t>L&amp;T Conservative Hybrid Fund - Monthly Dividend Payout</t>
  </si>
  <si>
    <t>L&amp;T Conservative Hybrid Fund - Monthly IDCW Payout</t>
  </si>
  <si>
    <t>L&amp;T Conservative Hybrid Fund - Quarterly Dividend</t>
  </si>
  <si>
    <t>L&amp;T Conservative Hybrid Fund - Quarterly IDCW</t>
  </si>
  <si>
    <t>L&amp;T Conservative Hybrid Fund - Quarterly Dividend Payout</t>
  </si>
  <si>
    <t>L&amp;T Conservative Hybrid Fund - Quarterly IDCW Payout</t>
  </si>
  <si>
    <t>L&amp;T Conservative Hybrid Fund Direct Plan - Monthly Dividend</t>
  </si>
  <si>
    <t>L&amp;T Conservative Hybrid Fund Direct Plan - Monthly IDCW</t>
  </si>
  <si>
    <t>L&amp;T Conservative Hybrid Fund Direct Plan - Monthly Dividend Payout</t>
  </si>
  <si>
    <t>L&amp;T Conservative Hybrid Fund Direct Plan - Monthly IDCW Payout</t>
  </si>
  <si>
    <t>L&amp;T Conservative Hybrid Fund Direct Plan - Quarterly Dividend</t>
  </si>
  <si>
    <t>L&amp;T Conservative Hybrid Fund Direct Plan - Quarterly IDCW</t>
  </si>
  <si>
    <t>L&amp;T Conservative Hybrid Fund Direct Plan - Quarterly Dividend Payout</t>
  </si>
  <si>
    <t>L&amp;T Conservative Hybrid Fund Direct Plan - Quarterly IDCW Payout</t>
  </si>
  <si>
    <t>L&amp;T Credit Risk Fund - Annual  Dividend</t>
  </si>
  <si>
    <t>L&amp;T Credit Risk Fund - Annual  IDCW</t>
  </si>
  <si>
    <t>L&amp;T Credit Risk Fund - Dividend</t>
  </si>
  <si>
    <t>L&amp;T Credit Risk Fund - IDCW</t>
  </si>
  <si>
    <t>L&amp;T Credit Risk Fund - Dividend Payout</t>
  </si>
  <si>
    <t>L&amp;T Credit Risk Fund - IDCW Payout</t>
  </si>
  <si>
    <t>L&amp;T Credit Risk Fund - Annual IDCW Payout</t>
  </si>
  <si>
    <t>L&amp;T Credit Risk Fund -Direct Annual  Dividend</t>
  </si>
  <si>
    <t>L&amp;T Credit Risk Fund -Direct Annual  IDCW</t>
  </si>
  <si>
    <t>L&amp;T Credit Risk Fund -Direct Annual  Dividend Payout</t>
  </si>
  <si>
    <t>L&amp;T Credit Risk Fund -Direct Annual  IDCW Payout</t>
  </si>
  <si>
    <t>L&amp;T Credit Risk Fund Direct Plan - Dividend</t>
  </si>
  <si>
    <t>L&amp;T Credit Risk Fund Direct Plan - IDCW</t>
  </si>
  <si>
    <t>L&amp;T Emerging Businesses Fund Direct Dividend</t>
  </si>
  <si>
    <t>L&amp;T Emerging Businesses Fund Direct IDCW</t>
  </si>
  <si>
    <t>L&amp;T Emerging Businesses Fund Direct Dividend Reinvestment</t>
  </si>
  <si>
    <t>L&amp;T Emerging Businesses Fund Direct IDCW Reinvestment</t>
  </si>
  <si>
    <t>L&amp;T Emerging Businesses Fund Dividend</t>
  </si>
  <si>
    <t>L&amp;T Emerging Businesses Fund IDCW</t>
  </si>
  <si>
    <t>L&amp;T Emerging Businesses Fund Dividend Reinvestment</t>
  </si>
  <si>
    <t>L&amp;T Emerging Businesses Fund IDCW Reinvestment</t>
  </si>
  <si>
    <t>L&amp;T Emerging Opportunities Fund - Series I - Direct Dividend</t>
  </si>
  <si>
    <t>L&amp;T Emerging Opportunities Fund - Series I - Direct IDCW</t>
  </si>
  <si>
    <t>L&amp;T Emerging Opportunities Fund - Series I - Dividend</t>
  </si>
  <si>
    <t>L&amp;T Emerging Opportunities Fund - Series I - IDCW</t>
  </si>
  <si>
    <t>L&amp;T Emerging Opportunities Fund - Series II - Direct Dividend</t>
  </si>
  <si>
    <t>L&amp;T Emerging Opportunities Fund - Series II - Direct IDCW</t>
  </si>
  <si>
    <t>L&amp;T Emerging Opportunities Fund - Series II - Dividend</t>
  </si>
  <si>
    <t>L&amp;T Emerging Opportunities Fund - Series II - IDCW</t>
  </si>
  <si>
    <t>L&amp;T Equity Savings Fund - Monthly Dividend</t>
  </si>
  <si>
    <t>L&amp;T Equity Savings Fund - Monthly IDCW</t>
  </si>
  <si>
    <t>L&amp;T Equity Savings Fund - Monthly Dividend Payout</t>
  </si>
  <si>
    <t>L&amp;T Equity Savings Fund - Monthly IDCW Payout</t>
  </si>
  <si>
    <t>L&amp;T Equity Savings Fund - Quarterly Dividend</t>
  </si>
  <si>
    <t>L&amp;T Equity Savings Fund - Quarterly IDCW</t>
  </si>
  <si>
    <t>L&amp;T Equity Savings Fund - Quarterly Dividend Payout</t>
  </si>
  <si>
    <t>L&amp;T Equity Savings Fund - Quarterly IDCW Payout</t>
  </si>
  <si>
    <t>L&amp;T Equity Savings Fund Direct Plan - Monthly Dividend</t>
  </si>
  <si>
    <t>L&amp;T Equity Savings Fund Direct Plan - Monthly IDCW</t>
  </si>
  <si>
    <t>L&amp;T Equity Savings Fund Direct Plan - Qtrly Dividend Payout</t>
  </si>
  <si>
    <t>L&amp;T Equity Savings Fund Direct Plan - Qtrly IDCW Payout</t>
  </si>
  <si>
    <t>L&amp;T Equity Savings Fund Direct Plan - Quarterly Dividend</t>
  </si>
  <si>
    <t>L&amp;T Equity Savings Fund Direct Plan - Quarterly IDCW</t>
  </si>
  <si>
    <t>L&amp;T Flexi Bond Fund - Annual Dividend</t>
  </si>
  <si>
    <t>L&amp;T Flexi Bond Fund - Annual IDCW</t>
  </si>
  <si>
    <t>L&amp;T Flexi Bond Fund - Annual Dividend Payout</t>
  </si>
  <si>
    <t>L&amp;T Flexi Bond Fund - Annual IDCW Payout</t>
  </si>
  <si>
    <t>L&amp;T Flexi Bond Fund - Dividend</t>
  </si>
  <si>
    <t>L&amp;T Flexi Bond Fund - IDCW</t>
  </si>
  <si>
    <t>L&amp;T Flexi Bond Fund - Dividend Payout</t>
  </si>
  <si>
    <t>L&amp;T Flexi Bond Fund - IDCW Payout</t>
  </si>
  <si>
    <t>L&amp;T Flexi Bond Fund Direct Plan - Annual Dividend</t>
  </si>
  <si>
    <t>L&amp;T Flexi Bond Fund Direct Plan - Annual IDCW</t>
  </si>
  <si>
    <t>L&amp;T Flexi Bond Fund Direct Plan - Annual Dividend Payout</t>
  </si>
  <si>
    <t>L&amp;T Flexi Bond Fund Direct Plan - Annual IDCW Payout</t>
  </si>
  <si>
    <t>L&amp;T Flexi Bond Fund Direct Plan - Dividend</t>
  </si>
  <si>
    <t>L&amp;T Flexi Bond Fund Direct Plan - IDCW</t>
  </si>
  <si>
    <t>L&amp;T Flexi Bond Fund Direct Plan - Dividend Payout</t>
  </si>
  <si>
    <t>L&amp;T Flexi Bond Fund Direct Plan - IDCW Payout</t>
  </si>
  <si>
    <t>L&amp;T Flexicap Fund - Dividend</t>
  </si>
  <si>
    <t>L&amp;T Flexicap Fund - IDCW</t>
  </si>
  <si>
    <t>L&amp;T Flexicap Fund - Dividend Payout</t>
  </si>
  <si>
    <t>L&amp;T Flexicap Fund - IDCW Payout</t>
  </si>
  <si>
    <t>L&amp;T Flexicap Fund Direct Plan - Dividend</t>
  </si>
  <si>
    <t>L&amp;T Flexicap Fund Direct Plan - IDCW</t>
  </si>
  <si>
    <t>L&amp;T Flexicap Fund Direct Plan - Dividend Payout</t>
  </si>
  <si>
    <t>L&amp;T Flexicap Fund Direct Plan - IDCW Payout</t>
  </si>
  <si>
    <t>L&amp;T FMP Series 16 - Plan A (1223 Days) Direct Dividend Payout</t>
  </si>
  <si>
    <t>L&amp;T FMP Series 16 - Plan A (1223 Days) Direct IDCW Payout</t>
  </si>
  <si>
    <t>L&amp;T FMP Series 16 - Plan A (1223 Days) Dividend Payout</t>
  </si>
  <si>
    <t>L&amp;T FMP Series 16 - Plan A (1223 Days) IDCW Payout</t>
  </si>
  <si>
    <t>L&amp;T FMP Series XVII - Plan B (1452 Days) Direct Dividend Payout</t>
  </si>
  <si>
    <t>L&amp;T FMP Series XVII - Plan B (1452 Days) Direct IDCW Payout</t>
  </si>
  <si>
    <t>L&amp;T FMP Series XVII - Plan B (1452 Days) Dividend Payout</t>
  </si>
  <si>
    <t>L&amp;T FMP Series XVII - Plan B (1452 Days) IDCW Payout</t>
  </si>
  <si>
    <t>L&amp;T FMP Series XVII - Plan C (1114 Days) Direct Dividend Payout</t>
  </si>
  <si>
    <t>L&amp;T FMP Series XVII - Plan C (1114 Days) Direct IDCW Payout</t>
  </si>
  <si>
    <t>L&amp;T FMP Series XVII - Plan C (1114 Days) Dividend Payout</t>
  </si>
  <si>
    <t>L&amp;T FMP Series XVII - Plan C (1114 Days) IDCW Payout</t>
  </si>
  <si>
    <t>L&amp;T FMP Series XVIII - Plan A (1104 Days) Direct Dividend Payout</t>
  </si>
  <si>
    <t>L&amp;T FMP Series XVIII - Plan A (1104 Days) Direct IDCW Payout</t>
  </si>
  <si>
    <t>L&amp;T FMP Series XVIII - Plan A (1104 Days) Dividend Payout</t>
  </si>
  <si>
    <t>L&amp;T FMP Series XVIII - Plan A (1104 Days) IDCW Payout</t>
  </si>
  <si>
    <t>L&amp;T FMP Series XVIII - Plan B (1229 Days) Dividend Payout</t>
  </si>
  <si>
    <t>L&amp;T FMP Series XVIII - Plan B (1229 Days) IDCW Payout</t>
  </si>
  <si>
    <t>L&amp;T FMP Series XVIII - Plan C (1178 Days) Direct Dividend Payout</t>
  </si>
  <si>
    <t>L&amp;T FMP Series XVIII - Plan C (1178 Days) Direct IDCW Payout</t>
  </si>
  <si>
    <t>L&amp;T FMP Series XVIII - Plan C (1178 Days) Dividend Payout</t>
  </si>
  <si>
    <t>L&amp;T FMP Series XVIII - Plan C (1178 Days) IDCW Payout</t>
  </si>
  <si>
    <t>L&amp;T FMP Series XVIII - Plan D (1155 Days) Direct Dividend Payout</t>
  </si>
  <si>
    <t>L&amp;T FMP Series XVIII - Plan D (1155 Days) Direct IDCW Payout</t>
  </si>
  <si>
    <t>L&amp;T FMP Series XVIII - Plan D (1155 Days) Dividend Payout</t>
  </si>
  <si>
    <t>L&amp;T FMP Series XVIII - Plan D (1155 Days) IDCW Payout</t>
  </si>
  <si>
    <t>L&amp;T Focused Equity Fund - Dividend</t>
  </si>
  <si>
    <t>L&amp;T Focused Equity Fund - IDCW</t>
  </si>
  <si>
    <t>L&amp;T Focused Equity Fund - Dividend Payout</t>
  </si>
  <si>
    <t>L&amp;T Focused Equity Fund - IDCW Payout</t>
  </si>
  <si>
    <t>L&amp;T Focused Equity Fund Direct Plan - Dividend</t>
  </si>
  <si>
    <t>L&amp;T Focused Equity Fund Direct Plan - IDCW</t>
  </si>
  <si>
    <t>L&amp;T Focused Equity Fund Direct Plan - Dividend Payout</t>
  </si>
  <si>
    <t>L&amp;T Focused Equity Fund Direct Plan - IDCW Payout</t>
  </si>
  <si>
    <t>L&amp;T Gilt Fund - Quarterly Dividend</t>
  </si>
  <si>
    <t>L&amp;T Gilt Fund - Quarterly IDCW</t>
  </si>
  <si>
    <t>L&amp;T Gilt Fund - Quarterly Dividend Payout</t>
  </si>
  <si>
    <t>L&amp;T Gilt Fund - Quarterly IDCW Payout</t>
  </si>
  <si>
    <t>L&amp;T Gilt Fund Direct Plan - Quarterly Dividend</t>
  </si>
  <si>
    <t>L&amp;T Gilt Fund Direct Plan - Quarterly IDCW</t>
  </si>
  <si>
    <t>L&amp;T Gilt Fund Direct Plan - Quarterly Dividend Payout</t>
  </si>
  <si>
    <t>L&amp;T Gilt Fund Direct Plan - Quarterly IDCW Payout</t>
  </si>
  <si>
    <t>L&amp;T Hybrid Equity Fund - Annual  Dividend</t>
  </si>
  <si>
    <t>L&amp;T Hybrid Equity Fund - Annual  IDCW</t>
  </si>
  <si>
    <t>L&amp;T Hybrid Equity Fund - Annual Dividend Payout</t>
  </si>
  <si>
    <t>L&amp;T Hybrid Equity Fund - Annual IDCW Payout</t>
  </si>
  <si>
    <t>L&amp;T Hybrid Equity Fund - Dividend</t>
  </si>
  <si>
    <t>L&amp;T Hybrid Equity Fund - IDCW</t>
  </si>
  <si>
    <t>L&amp;T Hybrid Equity Fund - Dividend Payout</t>
  </si>
  <si>
    <t>L&amp;T Hybrid Equity Fund - IDCW Payout</t>
  </si>
  <si>
    <t>L&amp;T Hybrid Equity Fund Direct Plan - Annual Dividend</t>
  </si>
  <si>
    <t>L&amp;T Hybrid Equity Fund Direct Plan - Annual IDCW</t>
  </si>
  <si>
    <t>L&amp;T Hybrid Equity Fund Direct Plan - Annual Dividend Payout</t>
  </si>
  <si>
    <t>L&amp;T Hybrid Equity Fund Direct Plan - Annual IDCW Payout</t>
  </si>
  <si>
    <t>L&amp;T Hybrid Equity Fund Direct Plan - Dividend</t>
  </si>
  <si>
    <t>L&amp;T Hybrid Equity Fund Direct Plan - IDCW</t>
  </si>
  <si>
    <t>L&amp;T India Large Cap Fund - Dividend</t>
  </si>
  <si>
    <t>L&amp;T India Large Cap Fund - IDCW</t>
  </si>
  <si>
    <t>L&amp;T India Large Cap Fund - Dividend Payout</t>
  </si>
  <si>
    <t>L&amp;T India Large Cap Fund - IDCW Payout</t>
  </si>
  <si>
    <t>L&amp;T India Large Cap Fund Direct Plan - Dividend</t>
  </si>
  <si>
    <t>L&amp;T India Large Cap Fund Direct Plan - IDCW</t>
  </si>
  <si>
    <t>L&amp;T India Large Cap Fund Direct Plan - Dividend Payout</t>
  </si>
  <si>
    <t>L&amp;T India Large Cap Fund Direct Plan - IDCW Payout</t>
  </si>
  <si>
    <t>L&amp;T India Value Fund - Dividend</t>
  </si>
  <si>
    <t>L&amp;T India Value Fund - IDCW</t>
  </si>
  <si>
    <t>L&amp;T India Value Fund - Dividend Payout</t>
  </si>
  <si>
    <t>L&amp;T India Value Fund - IDCW Payout</t>
  </si>
  <si>
    <t>L&amp;T India Value Fund Direct Plan - Dividend</t>
  </si>
  <si>
    <t>L&amp;T India Value Fund Direct Plan - IDCW</t>
  </si>
  <si>
    <t>L&amp;T India Value Fund Direct Plan - Dividend Payout</t>
  </si>
  <si>
    <t>L&amp;T India Value Fund Direct Plan - IDCW Payout</t>
  </si>
  <si>
    <t>L&amp;T Infrastructure Fund - Dividend</t>
  </si>
  <si>
    <t>L&amp;T Infrastructure Fund - IDCW</t>
  </si>
  <si>
    <t>L&amp;T Infrastructure Fund - Dividend - Payout</t>
  </si>
  <si>
    <t>L&amp;T Infrastructure Fund - IDCW - Payout</t>
  </si>
  <si>
    <t>L&amp;T Infrastructure Fund Direct Plan - Dividend</t>
  </si>
  <si>
    <t>L&amp;T Infrastructure Fund Direct Plan - IDCW</t>
  </si>
  <si>
    <t>L&amp;T Large and MidCap Fund - Dividend</t>
  </si>
  <si>
    <t>L&amp;T Large and MidCap Fund - IDCW</t>
  </si>
  <si>
    <t>L&amp;T Large and MidCap Fund - Dividend Payout</t>
  </si>
  <si>
    <t>L&amp;T Large and MidCap Fund - IDCW Payout</t>
  </si>
  <si>
    <t>L&amp;T Large and MidCap Fund Direct Plan - Dividend</t>
  </si>
  <si>
    <t>L&amp;T Large and MidCap Fund Direct Plan - IDCW</t>
  </si>
  <si>
    <t>L&amp;T Large and MidCap Fund Direct Plan - Dividend Payout</t>
  </si>
  <si>
    <t>L&amp;T Large and MidCap Fund Direct Plan - IDCW Payout</t>
  </si>
  <si>
    <t>L&amp;T Liquid Fund - Regular Daily Dividend Reinvestment Plan</t>
  </si>
  <si>
    <t>L&amp;T Liquid Fund - Regular Daily IDCW Reinvestment Plan</t>
  </si>
  <si>
    <t>L&amp;T Liquid Fund - Regular Weekly Dividend</t>
  </si>
  <si>
    <t>L&amp;T Liquid Fund - Regular Weekly IDCW</t>
  </si>
  <si>
    <t>L&amp;T Liquid Fund Direct Plan - Daily Dividend Reinvestment Plan</t>
  </si>
  <si>
    <t>L&amp;T Liquid Fund Direct Plan - Daily IDCW Reinvestment Plan</t>
  </si>
  <si>
    <t>L&amp;T Liquid Fund Direct Plan - Weekly Dividend</t>
  </si>
  <si>
    <t>L&amp;T Liquid Fund Direct Plan - Weekly IDCW</t>
  </si>
  <si>
    <t>L&amp;T Low Duration Fund - Annual Dividend</t>
  </si>
  <si>
    <t>L&amp;T Low Duration Fund - Annual IDCW</t>
  </si>
  <si>
    <t>L&amp;T Low Duration Fund - Annual Dividend Payout</t>
  </si>
  <si>
    <t>L&amp;T Low Duration Fund - Annual IDCW Payout</t>
  </si>
  <si>
    <t>L&amp;T Low Duration Fund - Dividend</t>
  </si>
  <si>
    <t>L&amp;T Low Duration Fund - IDCW</t>
  </si>
  <si>
    <t>L&amp;T Low Duration Fund - Dividend Payout</t>
  </si>
  <si>
    <t>L&amp;T Low Duration Fund - IDCW Payout</t>
  </si>
  <si>
    <t>L&amp;T Low Duration Fund Direct Plan - Annual Dividend</t>
  </si>
  <si>
    <t>L&amp;T Low Duration Fund Direct Plan - Annual IDCW</t>
  </si>
  <si>
    <t>L&amp;T Low Duration Fund Direct Plan - Annual Dividend Payout</t>
  </si>
  <si>
    <t>L&amp;T Low Duration Fund Direct Plan - Annual IDCW Payout</t>
  </si>
  <si>
    <t>L&amp;T Low Duration Fund Direct Plan - Dividend</t>
  </si>
  <si>
    <t>L&amp;T Low Duration Fund Direct Plan - IDCW</t>
  </si>
  <si>
    <t>L&amp;T Midcap Fund - Dividend</t>
  </si>
  <si>
    <t>L&amp;T Midcap Fund - IDCW</t>
  </si>
  <si>
    <t>L&amp;T Midcap Fund - Dividend Payout</t>
  </si>
  <si>
    <t>L&amp;T Midcap Fund - IDCW Payout</t>
  </si>
  <si>
    <t>L&amp;T Midcap Fund Direct Plan - Dividend</t>
  </si>
  <si>
    <t>L&amp;T Midcap Fund Direct Plan - IDCW</t>
  </si>
  <si>
    <t>L&amp;T Money Market Fund - Daily Dividend Reinvestment Plan</t>
  </si>
  <si>
    <t>L&amp;T Money Market Fund - Daily IDCW Reinvestment Plan</t>
  </si>
  <si>
    <t>L&amp;T Money Market Fund - Monthly Dividend</t>
  </si>
  <si>
    <t>L&amp;T Money Market Fund - Monthly IDCW</t>
  </si>
  <si>
    <t>L&amp;T Money Market Fund - Monthly Dividend Payout</t>
  </si>
  <si>
    <t>L&amp;T Money Market Fund - Monthly IDCW Payout</t>
  </si>
  <si>
    <t>L&amp;T Money Market Fund - Weekly Dividend Reinvestment Plan</t>
  </si>
  <si>
    <t>L&amp;T Money Market Fund - Weekly IDCW Reinvestment Plan</t>
  </si>
  <si>
    <t>L&amp;T Money Market Fund Direct Plan - Daily Dividend Reinvestment Plan</t>
  </si>
  <si>
    <t>L&amp;T Money Market Fund Direct Plan - Daily IDCW Reinvestment Plan</t>
  </si>
  <si>
    <t>L&amp;T Money Market Fund Direct Plan - Monthly Dividend</t>
  </si>
  <si>
    <t>L&amp;T Money Market Fund Direct Plan - Monthly IDCW</t>
  </si>
  <si>
    <t>L&amp;T Money Market Fund Direct Plan - Weekly Dividend Reinvestment Plan</t>
  </si>
  <si>
    <t>L&amp;T Money Market Fund Direct Plan - Weekly IDCW Reinvestment Plan</t>
  </si>
  <si>
    <t>L&amp;T Nifty 50 Index Fund - Dividend</t>
  </si>
  <si>
    <t>L&amp;T Nifty 50 Index Fund - IDCW</t>
  </si>
  <si>
    <t>L&amp;T Nifty 50 Index Fund - Dividend Payout</t>
  </si>
  <si>
    <t>L&amp;T Nifty 50 Index Fund - IDCW Payout</t>
  </si>
  <si>
    <t>L&amp;T Nifty 50 Index Fund Direct Plan - Dividend</t>
  </si>
  <si>
    <t>L&amp;T Nifty 50 Index Fund Direct Plan - IDCW</t>
  </si>
  <si>
    <t>L&amp;T Nifty 50 Index Fund Direct Plan - Dividend Payout</t>
  </si>
  <si>
    <t>L&amp;T Nifty 50 Index Fund Direct Plan - IDCW Payout</t>
  </si>
  <si>
    <t>L&amp;T Nifty Next 50 Index Fund - Dividend</t>
  </si>
  <si>
    <t>L&amp;T Nifty Next 50 Index Fund - IDCW</t>
  </si>
  <si>
    <t>L&amp;T Nifty Next 50 Index Fund - Dividend Payout</t>
  </si>
  <si>
    <t>L&amp;T Nifty Next 50 Index Fund - IDCW Payout</t>
  </si>
  <si>
    <t>L&amp;T Nifty Next 50 Index Fund Direct Plan - Dividend</t>
  </si>
  <si>
    <t>L&amp;T Nifty Next 50 Index Fund Direct Plan - IDCW</t>
  </si>
  <si>
    <t>L&amp;T Nifty Next 50 Index Fund Direct Plan - Dividend Payout</t>
  </si>
  <si>
    <t>L&amp;T Nifty Next 50 Index Fund Direct Plan - IDCW Payout</t>
  </si>
  <si>
    <t>L&amp;T Overnight Fund - Daily Dividend</t>
  </si>
  <si>
    <t>L&amp;T Overnight Fund - Daily IDCW</t>
  </si>
  <si>
    <t>L&amp;T Overnight Fund - Monthly Dividend</t>
  </si>
  <si>
    <t>L&amp;T Overnight Fund - Monthly IDCW</t>
  </si>
  <si>
    <t>L&amp;T Overnight Fund - Monthly Dividend Payout</t>
  </si>
  <si>
    <t>L&amp;T Overnight Fund - Monthly IDCW Payout</t>
  </si>
  <si>
    <t>L&amp;T Overnight Fund - Weekly Dividend</t>
  </si>
  <si>
    <t>L&amp;T Overnight Fund - Weekly IDCW</t>
  </si>
  <si>
    <t>L&amp;T Overnight Fund Direct Plan - Daily Dividend</t>
  </si>
  <si>
    <t>L&amp;T Overnight Fund Direct Plan - Daily IDCW</t>
  </si>
  <si>
    <t>L&amp;T Overnight Fund Direct Plan - Monthly Dividend</t>
  </si>
  <si>
    <t>L&amp;T Overnight Fund Direct Plan - Monthly IDCW</t>
  </si>
  <si>
    <t>L&amp;T Overnight Fund Direct Plan - Weekly Dividend</t>
  </si>
  <si>
    <t>L&amp;T Overnight Fund Direct Plan - Weekly IDCW</t>
  </si>
  <si>
    <t xml:space="preserve">L&amp;T Resurgent India Bond Fund Annual Dividend </t>
  </si>
  <si>
    <t xml:space="preserve">L&amp;T Resurgent India Bond Fund Annual IDCW </t>
  </si>
  <si>
    <t>L&amp;T Resurgent India Bond Fund Annual Dividend Payout</t>
  </si>
  <si>
    <t>L&amp;T Resurgent India Bond Fund Annual IDCW Payout</t>
  </si>
  <si>
    <t xml:space="preserve">L&amp;T Resurgent India Bond Fund Direct Annual Dividend </t>
  </si>
  <si>
    <t xml:space="preserve">L&amp;T Resurgent India Bond Fund Direct Annual IDCW </t>
  </si>
  <si>
    <t>L&amp;T Resurgent India Bond Fund Direct Annual Dividend Payout</t>
  </si>
  <si>
    <t>L&amp;T Resurgent India Bond Fund Direct Annual IDCW Payout</t>
  </si>
  <si>
    <t xml:space="preserve">L&amp;T Resurgent India Bond Fund Direct Dividend </t>
  </si>
  <si>
    <t xml:space="preserve">L&amp;T Resurgent India Bond Fund Direct IDCW </t>
  </si>
  <si>
    <t>L&amp;T Resurgent India Bond Fund Direct Dividend Payout</t>
  </si>
  <si>
    <t>L&amp;T Resurgent India Bond Fund Direct IDCW Payout</t>
  </si>
  <si>
    <t xml:space="preserve">L&amp;T Resurgent India Bond Fund Dividend </t>
  </si>
  <si>
    <t xml:space="preserve">L&amp;T Resurgent India Bond Fund IDCW </t>
  </si>
  <si>
    <t>L&amp;T Resurgent India Bond Fund Dividend Payout</t>
  </si>
  <si>
    <t>L&amp;T Resurgent India Bond Fund IDCW Payout</t>
  </si>
  <si>
    <t>L&amp;T Short Term Bond Fund - Annual Dividend</t>
  </si>
  <si>
    <t>L&amp;T Short Term Bond Fund - Annual IDCW</t>
  </si>
  <si>
    <t>L&amp;T Short Term Bond Fund - Annual Dividend Payout</t>
  </si>
  <si>
    <t>L&amp;T Short Term Bond Fund - Annual IDCW Payout</t>
  </si>
  <si>
    <t>L&amp;T Short Term Bond Fund - Dividend</t>
  </si>
  <si>
    <t>L&amp;T Short Term Bond Fund - IDCW</t>
  </si>
  <si>
    <t>L&amp;T Short Term Bond Fund - Dividend Payout</t>
  </si>
  <si>
    <t>L&amp;T Short Term Bond Fund - IDCW Payout</t>
  </si>
  <si>
    <t>L&amp;T Short Term Bond Fund - Quarterly Dividend</t>
  </si>
  <si>
    <t>L&amp;T Short Term Bond Fund - Quarterly IDCW</t>
  </si>
  <si>
    <t>L&amp;T Short Term Bond Fund - Quarterly Dividend Payout</t>
  </si>
  <si>
    <t>L&amp;T Short Term Bond Fund - Quarterly IDCW Payout</t>
  </si>
  <si>
    <t>L&amp;T Short Term Bond Fund Direct Plan - Annual Dividend</t>
  </si>
  <si>
    <t>L&amp;T Short Term Bond Fund Direct Plan - Annual IDCW</t>
  </si>
  <si>
    <t>L&amp;T Short Term Bond Fund Direct Plan - Annual Dividend Payout</t>
  </si>
  <si>
    <t>L&amp;T Short Term Bond Fund Direct Plan - Annual IDCW Payout</t>
  </si>
  <si>
    <t>L&amp;T Short Term Bond Fund Direct Plan - Dividend</t>
  </si>
  <si>
    <t>L&amp;T Short Term Bond Fund Direct Plan - IDCW</t>
  </si>
  <si>
    <t>L&amp;T Short Term Bond Fund Direct Plan - Dividend Payout</t>
  </si>
  <si>
    <t>L&amp;T Short Term Bond Fund Direct Plan - IDCW Payout</t>
  </si>
  <si>
    <t>L&amp;T Short Term Bond Fund Direct Plan - Quarterly Dividend</t>
  </si>
  <si>
    <t>L&amp;T Short Term Bond Fund Direct Plan - Quarterly IDCW</t>
  </si>
  <si>
    <t>L&amp;T Short Term Bond Fund Direct Plan - Quarterly Dividend Payout</t>
  </si>
  <si>
    <t>L&amp;T Short Term Bond Fund Direct Plan - Quarterly IDCW Payout</t>
  </si>
  <si>
    <t>L&amp;T Tax Advantage Fund - Dividend Payout</t>
  </si>
  <si>
    <t>L&amp;T Tax Advantage Fund - IDCW Payout</t>
  </si>
  <si>
    <t>L&amp;T Tax Advantage Fund Direct Plan - Dividend Payout</t>
  </si>
  <si>
    <t>L&amp;T Tax Advantage Fund Direct Plan - IDCW Payout</t>
  </si>
  <si>
    <t>L&amp;T Triple Ace  54EA-Quarterly Dividend Payout</t>
  </si>
  <si>
    <t>L&amp;T Triple Ace  54EA-Quarterly IDCW Payout</t>
  </si>
  <si>
    <t>L&amp;T Triple Ace - Regular - Semi Annual Dividend Payout</t>
  </si>
  <si>
    <t>L&amp;T Triple Ace - Regular - Semi Annual IDCW Payout</t>
  </si>
  <si>
    <t>L&amp;T Triple Ace Bond Fund - Annual Dividend</t>
  </si>
  <si>
    <t>L&amp;T Triple Ace Bond Fund - Annual IDCW</t>
  </si>
  <si>
    <t>L&amp;T Triple Ace Bond Fund - Annual Dividend Payout</t>
  </si>
  <si>
    <t>L&amp;T Triple Ace Bond Fund - Annual IDCW Payout</t>
  </si>
  <si>
    <t>L&amp;T Triple Ace Bond Fund - Quarterly Dividend</t>
  </si>
  <si>
    <t>L&amp;T Triple Ace Bond Fund - Quarterly IDCW</t>
  </si>
  <si>
    <t>L&amp;T Triple Ace Bond Fund - Quarterly Dividend Payout</t>
  </si>
  <si>
    <t>L&amp;T Triple Ace Bond Fund - Quarterly IDCW Payout</t>
  </si>
  <si>
    <t>L&amp;T Triple Ace Bond Fund - Semi Annual Dividend</t>
  </si>
  <si>
    <t>L&amp;T Triple Ace Bond Fund - Semi Annual IDCW</t>
  </si>
  <si>
    <t>L&amp;T Triple Ace Bond Fund 54EA - Quarterly Dividend</t>
  </si>
  <si>
    <t>L&amp;T Triple Ace Bond Fund 54EA - Quarterly IDCW</t>
  </si>
  <si>
    <t>L&amp;T Triple Ace Bond Fund 54EB - Quarterly Dividend</t>
  </si>
  <si>
    <t>L&amp;T Triple Ace Bond Fund 54EB - Quarterly IDCW</t>
  </si>
  <si>
    <t>L&amp;T Triple Ace Bond Fund Direct Plan - Annual Dividend</t>
  </si>
  <si>
    <t>L&amp;T Triple Ace Bond Fund Direct Plan - Annual IDCW</t>
  </si>
  <si>
    <t>L&amp;T Triple Ace Bond Fund Direct Plan - Annual Dividend Payout</t>
  </si>
  <si>
    <t>L&amp;T Triple Ace Bond Fund Direct Plan - Annual IDCW Payout</t>
  </si>
  <si>
    <t>L&amp;T Triple Ace Bond Fund Direct Plan - Quarterly Dividend</t>
  </si>
  <si>
    <t>L&amp;T Triple Ace Bond Fund Direct Plan - Quarterly IDCW</t>
  </si>
  <si>
    <t>L&amp;T Triple Ace Bond Fund Direct Plan - Quarterly Dividend Payout</t>
  </si>
  <si>
    <t>L&amp;T Triple Ace Bond Fund Direct Plan - Quarterly IDCW Payout</t>
  </si>
  <si>
    <t>L&amp;T Triple Ace Bond Fund Direct Plan - Semi Annual Dividend</t>
  </si>
  <si>
    <t>L&amp;T Triple Ace Bond Fund Direct Plan - Semi Annual IDCW</t>
  </si>
  <si>
    <t>L&amp;T Triple Ace Bond Fund Direct Plan - Semi Annual Dividend Payout</t>
  </si>
  <si>
    <t>L&amp;T Triple Ace Bond Fund Direct Plan - Semi Annual IDCW Payout</t>
  </si>
  <si>
    <t>L&amp;T Ultra Short Term Fund - Regular  Daily Dividend Reinvestment Plan</t>
  </si>
  <si>
    <t>L&amp;T Ultra Short Term Fund - Regular  Daily IDCW Reinvestment Plan</t>
  </si>
  <si>
    <t>L&amp;T Ultra Short Term Fund - Regular  Monthly Dividend</t>
  </si>
  <si>
    <t>L&amp;T Ultra Short Term Fund - Regular  Monthly IDCW</t>
  </si>
  <si>
    <t>L&amp;T Ultra Short Term Fund - Regular  Semi Annual Dividend</t>
  </si>
  <si>
    <t>L&amp;T Ultra Short Term Fund - Regular  Semi Annual IDCW</t>
  </si>
  <si>
    <t>L&amp;T Ultra Short Term Fund - Regular - Semi Annual Dividend Payout</t>
  </si>
  <si>
    <t>L&amp;T Ultra Short Term Fund - Regular - Semi Annual IDCW Payout</t>
  </si>
  <si>
    <t>L&amp;T Ultra Short Term Fund - Regular Weekly Dividend</t>
  </si>
  <si>
    <t>L&amp;T Ultra Short Term Fund - Regular Weekly IDCW</t>
  </si>
  <si>
    <t>L&amp;T Ultra Short Term Fund Direct Plan - Daily Dividend Reinvestment Plan</t>
  </si>
  <si>
    <t>L&amp;T Ultra Short Term Fund Direct Plan - Daily IDCW Reinvestment Plan</t>
  </si>
  <si>
    <t>L&amp;T Ultra Short Term Fund Direct Plan - Monthly Dividend</t>
  </si>
  <si>
    <t>L&amp;T Ultra Short Term Fund Direct Plan - Monthly IDCW</t>
  </si>
  <si>
    <t>L&amp;T Ultra Short Term Fund Direct Plan - Monthly Dividend Payout</t>
  </si>
  <si>
    <t>L&amp;T Ultra Short Term Fund Direct Plan - Monthly IDCW Payout</t>
  </si>
  <si>
    <t>L&amp;T Ultra Short Term Fund Direct Plan - Weekly Dividend</t>
  </si>
  <si>
    <t>L&amp;T Ultra Short Term Fund Direct Plan - Weekly IDCW</t>
  </si>
  <si>
    <t>L&amp;T Ultra Short Term Fund Inst - Weekly Dividend Payout</t>
  </si>
  <si>
    <t>L&amp;T Ultra Short Term Fund Inst - Weekly IDCW Payout</t>
  </si>
  <si>
    <t>L&amp;T Ultra Short Term Fund Institutional - Monthly Dividend Payout</t>
  </si>
  <si>
    <t>L&amp;T Ultra Short Term Fund Institutional - Monthly IDCW Payout</t>
  </si>
  <si>
    <t>L&amp;T Ultra STF Direct Plan - Weekly Dividend Payout</t>
  </si>
  <si>
    <t>L&amp;T Ultra STF Direct Plan - Weekly IDCW Payout</t>
  </si>
  <si>
    <t>HALF-YEARLY THE PORTFOLIO OF THE SCHEMES OF L&amp;T MUTUAL FUND AS ON MARCH 31, 2021</t>
  </si>
  <si>
    <t>(9) Details of short term deposit(s)/term deposit placed as margin  - Nil</t>
  </si>
  <si>
    <t>(8) Details of short term deposit(s)/term deposit placed as margin  - Nil</t>
  </si>
  <si>
    <t xml:space="preserve">(9)'$ Security is below investment grade or default  </t>
  </si>
  <si>
    <t># Refer Annexure A for new names of dividend plan/option applicable from April 1, 2021</t>
  </si>
  <si>
    <t>Debt Instruments</t>
  </si>
  <si>
    <t>(Pursuant to Regulations 59A of the Securities and Exchange Board of India (Mutual Funds) Regulations, 1996)</t>
  </si>
  <si>
    <t>Pursuant to SEBI Circular no. SEBI/HO/IMD/DF3/CIR/P/2020/194 dated October 05, 2020, name of all the existing dividend plan / option of L&amp;T Mutual Fund schemes has been renamed as under, with effect from April 01, 2021. Refer our notice no 55 and addendum no 56 dated March 26, 2021 for details.</t>
  </si>
  <si>
    <t>~ Holdings were sold on 06th July, 2020</t>
  </si>
  <si>
    <t>Dewan Housing Finance Corporation Limited 09.10% 16AUG19 NCD ~</t>
  </si>
  <si>
    <t>Dewan Housing Finance Corporation Limited 09.05% 09SEP2019 NCD ~</t>
  </si>
  <si>
    <t>9.10% Dewan Housing Finance Corporation Limited 09SEP2019 NCD ~</t>
  </si>
  <si>
    <t>Pursuant to SEBI circular SEBI/HO/IMD/DF4/CIR/P/2019/102  dated September 24, 2019 read with circular no. SEBI/HO/IMD/DF4/CIR/P/2019/41 dated March 22, 2019, below are the total outstanding exposure in securities default beyond their maturity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</si>
</sst>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_(* #,##0_);_(* \(#,##0\);_(* &quot;-&quot;??_);_(@_)"/>
    <numFmt numFmtId="166" formatCode="0.00\%;\-0.00\%"/>
    <numFmt numFmtId="167" formatCode="[$Rs. -400A]#,##0.0000"/>
    <numFmt numFmtId="168" formatCode="#,##0.0000"/>
    <numFmt numFmtId="169" formatCode="_(* #,##0.0000_);_(* \(#,##0.0000\);_(* &quot;-&quot;??_);_(@_)"/>
    <numFmt numFmtId="170" formatCode="#,##0.00;\(#,##0.00\)"/>
    <numFmt numFmtId="171" formatCode="[$Rs. -400A]#,##0.000"/>
    <numFmt numFmtId="172" formatCode="[$Re -400A]#,##0.00000000"/>
    <numFmt numFmtId="173" formatCode="dd/mmm/yyyy"/>
    <numFmt numFmtId="174" formatCode="[$Rs. -400A]#,##0.0000000"/>
    <numFmt numFmtId="175" formatCode="[$-2409]dd\ mmmm\,\ yyyy;@"/>
    <numFmt numFmtId="176" formatCode="[$Re -400A]#,##0.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sz val="9"/>
      <color indexed="9"/>
      <name val="Arial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rgb="FF222222"/>
      <name val="Calibri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3" fillId="0" borderId="0"/>
    <xf numFmtId="0" fontId="16" fillId="0" borderId="0"/>
    <xf numFmtId="0" fontId="16" fillId="0" borderId="0"/>
    <xf numFmtId="0" fontId="1" fillId="0" borderId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02">
    <xf numFmtId="0" fontId="0" fillId="0" borderId="0" xfId="0"/>
    <xf numFmtId="0" fontId="18" fillId="0" borderId="0" xfId="10" applyFont="1" applyFill="1"/>
    <xf numFmtId="0" fontId="13" fillId="0" borderId="0" xfId="7" applyFont="1"/>
    <xf numFmtId="0" fontId="18" fillId="2" borderId="0" xfId="6" applyFont="1" applyFill="1"/>
    <xf numFmtId="0" fontId="19" fillId="2" borderId="2" xfId="6" applyFont="1" applyFill="1" applyBorder="1" applyAlignment="1">
      <alignment horizontal="left" vertical="top" readingOrder="1"/>
    </xf>
    <xf numFmtId="0" fontId="19" fillId="2" borderId="0" xfId="6" applyFont="1" applyFill="1" applyBorder="1" applyAlignment="1">
      <alignment horizontal="left" vertical="top"/>
    </xf>
    <xf numFmtId="4" fontId="18" fillId="2" borderId="0" xfId="6" applyNumberFormat="1" applyFont="1" applyFill="1" applyBorder="1" applyAlignment="1">
      <alignment vertical="top"/>
    </xf>
    <xf numFmtId="0" fontId="18" fillId="2" borderId="0" xfId="6" applyFont="1" applyFill="1" applyBorder="1" applyAlignment="1">
      <alignment vertical="top"/>
    </xf>
    <xf numFmtId="0" fontId="18" fillId="2" borderId="3" xfId="6" applyFont="1" applyFill="1" applyBorder="1" applyAlignment="1">
      <alignment horizontal="left" vertical="top"/>
    </xf>
    <xf numFmtId="0" fontId="19" fillId="0" borderId="2" xfId="6" applyFont="1" applyFill="1" applyBorder="1" applyAlignment="1">
      <alignment horizontal="left" vertical="top" readingOrder="1"/>
    </xf>
    <xf numFmtId="4" fontId="19" fillId="2" borderId="0" xfId="6" applyNumberFormat="1" applyFont="1" applyFill="1" applyBorder="1" applyAlignment="1">
      <alignment horizontal="left" vertical="top"/>
    </xf>
    <xf numFmtId="0" fontId="19" fillId="2" borderId="3" xfId="6" applyFont="1" applyFill="1" applyBorder="1" applyAlignment="1">
      <alignment horizontal="left" vertical="top"/>
    </xf>
    <xf numFmtId="0" fontId="19" fillId="2" borderId="0" xfId="6" applyFont="1" applyFill="1" applyBorder="1" applyAlignment="1">
      <alignment horizontal="left" vertical="top" readingOrder="1"/>
    </xf>
    <xf numFmtId="4" fontId="19" fillId="2" borderId="0" xfId="6" applyNumberFormat="1" applyFont="1" applyFill="1" applyBorder="1" applyAlignment="1">
      <alignment horizontal="left" vertical="top" readingOrder="1"/>
    </xf>
    <xf numFmtId="0" fontId="19" fillId="2" borderId="3" xfId="6" applyFont="1" applyFill="1" applyBorder="1" applyAlignment="1">
      <alignment horizontal="left" vertical="top" readingOrder="1"/>
    </xf>
    <xf numFmtId="0" fontId="19" fillId="0" borderId="0" xfId="6" applyFont="1" applyFill="1" applyBorder="1" applyAlignment="1">
      <alignment horizontal="left" vertical="top" readingOrder="1"/>
    </xf>
    <xf numFmtId="4" fontId="19" fillId="0" borderId="0" xfId="6" applyNumberFormat="1" applyFont="1" applyFill="1" applyBorder="1" applyAlignment="1">
      <alignment horizontal="left" vertical="top" readingOrder="1"/>
    </xf>
    <xf numFmtId="0" fontId="19" fillId="0" borderId="3" xfId="6" applyFont="1" applyFill="1" applyBorder="1" applyAlignment="1">
      <alignment horizontal="left" vertical="top" readingOrder="1"/>
    </xf>
    <xf numFmtId="0" fontId="18" fillId="0" borderId="0" xfId="6" applyFont="1" applyFill="1"/>
    <xf numFmtId="0" fontId="19" fillId="0" borderId="4" xfId="6" applyFont="1" applyFill="1" applyBorder="1" applyAlignment="1">
      <alignment horizontal="left" vertical="top" readingOrder="1"/>
    </xf>
    <xf numFmtId="0" fontId="19" fillId="0" borderId="4" xfId="6" applyFont="1" applyFill="1" applyBorder="1" applyAlignment="1">
      <alignment horizontal="center" vertical="top" readingOrder="1"/>
    </xf>
    <xf numFmtId="4" fontId="19" fillId="0" borderId="4" xfId="6" applyNumberFormat="1" applyFont="1" applyFill="1" applyBorder="1" applyAlignment="1">
      <alignment horizontal="center" vertical="top" readingOrder="1"/>
    </xf>
    <xf numFmtId="0" fontId="19" fillId="0" borderId="4" xfId="6" applyNumberFormat="1" applyFont="1" applyFill="1" applyBorder="1" applyAlignment="1">
      <alignment horizontal="center" vertical="top" wrapText="1" readingOrder="1"/>
    </xf>
    <xf numFmtId="0" fontId="19" fillId="0" borderId="5" xfId="6" applyFont="1" applyFill="1" applyBorder="1" applyAlignment="1">
      <alignment horizontal="center" vertical="top" wrapText="1" readingOrder="1"/>
    </xf>
    <xf numFmtId="0" fontId="13" fillId="0" borderId="0" xfId="7" applyFont="1" applyFill="1"/>
    <xf numFmtId="0" fontId="19" fillId="0" borderId="2" xfId="6" applyFont="1" applyFill="1" applyBorder="1" applyAlignment="1">
      <alignment horizontal="center" vertical="top" readingOrder="1"/>
    </xf>
    <xf numFmtId="3" fontId="19" fillId="0" borderId="2" xfId="6" applyNumberFormat="1" applyFont="1" applyFill="1" applyBorder="1" applyAlignment="1">
      <alignment horizontal="center" vertical="top" readingOrder="1"/>
    </xf>
    <xf numFmtId="164" fontId="19" fillId="0" borderId="2" xfId="6" applyNumberFormat="1" applyFont="1" applyFill="1" applyBorder="1" applyAlignment="1">
      <alignment horizontal="center" vertical="top" wrapText="1" readingOrder="1"/>
    </xf>
    <xf numFmtId="164" fontId="19" fillId="0" borderId="6" xfId="6" applyNumberFormat="1" applyFont="1" applyFill="1" applyBorder="1" applyAlignment="1">
      <alignment horizontal="center" vertical="top" wrapText="1" readingOrder="1"/>
    </xf>
    <xf numFmtId="0" fontId="19" fillId="0" borderId="2" xfId="6" applyFont="1" applyFill="1" applyBorder="1"/>
    <xf numFmtId="0" fontId="18" fillId="0" borderId="2" xfId="6" applyFont="1" applyFill="1" applyBorder="1"/>
    <xf numFmtId="3" fontId="18" fillId="0" borderId="2" xfId="6" applyNumberFormat="1" applyFont="1" applyFill="1" applyBorder="1" applyAlignment="1"/>
    <xf numFmtId="164" fontId="18" fillId="0" borderId="2" xfId="6" applyNumberFormat="1" applyFont="1" applyFill="1" applyBorder="1" applyAlignment="1"/>
    <xf numFmtId="164" fontId="18" fillId="0" borderId="6" xfId="6" applyNumberFormat="1" applyFont="1" applyFill="1" applyBorder="1" applyAlignment="1"/>
    <xf numFmtId="0" fontId="18" fillId="0" borderId="6" xfId="6" applyFont="1" applyFill="1" applyBorder="1" applyAlignment="1">
      <alignment horizontal="left"/>
    </xf>
    <xf numFmtId="0" fontId="19" fillId="0" borderId="2" xfId="6" applyFont="1" applyFill="1" applyBorder="1" applyAlignment="1"/>
    <xf numFmtId="165" fontId="18" fillId="0" borderId="2" xfId="1" applyNumberFormat="1" applyFont="1" applyFill="1" applyBorder="1" applyAlignment="1"/>
    <xf numFmtId="4" fontId="18" fillId="0" borderId="6" xfId="10" applyNumberFormat="1" applyFont="1" applyFill="1" applyBorder="1"/>
    <xf numFmtId="49" fontId="2" fillId="3" borderId="7" xfId="6" applyNumberFormat="1" applyFont="1" applyFill="1" applyBorder="1" applyAlignment="1">
      <alignment horizontal="left"/>
    </xf>
    <xf numFmtId="166" fontId="2" fillId="3" borderId="7" xfId="6" applyNumberFormat="1" applyFont="1" applyFill="1" applyBorder="1" applyAlignment="1">
      <alignment horizontal="right"/>
    </xf>
    <xf numFmtId="165" fontId="18" fillId="0" borderId="0" xfId="6" applyNumberFormat="1" applyFont="1" applyFill="1"/>
    <xf numFmtId="165" fontId="19" fillId="0" borderId="2" xfId="1" applyNumberFormat="1" applyFont="1" applyFill="1" applyBorder="1" applyAlignment="1"/>
    <xf numFmtId="164" fontId="19" fillId="0" borderId="4" xfId="6" applyNumberFormat="1" applyFont="1" applyFill="1" applyBorder="1" applyAlignment="1"/>
    <xf numFmtId="164" fontId="19" fillId="0" borderId="5" xfId="6" applyNumberFormat="1" applyFont="1" applyFill="1" applyBorder="1" applyAlignment="1"/>
    <xf numFmtId="164" fontId="19" fillId="0" borderId="6" xfId="6" applyNumberFormat="1" applyFont="1" applyFill="1" applyBorder="1" applyAlignment="1"/>
    <xf numFmtId="164" fontId="18" fillId="0" borderId="6" xfId="6" applyNumberFormat="1" applyFont="1" applyFill="1" applyBorder="1" applyAlignment="1">
      <alignment horizontal="left"/>
    </xf>
    <xf numFmtId="0" fontId="19" fillId="0" borderId="0" xfId="6" applyFont="1" applyFill="1"/>
    <xf numFmtId="165" fontId="18" fillId="0" borderId="2" xfId="1" applyNumberFormat="1" applyFont="1" applyFill="1" applyBorder="1"/>
    <xf numFmtId="164" fontId="18" fillId="0" borderId="2" xfId="6" applyNumberFormat="1" applyFont="1" applyFill="1" applyBorder="1"/>
    <xf numFmtId="0" fontId="19" fillId="0" borderId="8" xfId="6" applyFont="1" applyFill="1" applyBorder="1"/>
    <xf numFmtId="3" fontId="19" fillId="0" borderId="8" xfId="6" applyNumberFormat="1" applyFont="1" applyFill="1" applyBorder="1"/>
    <xf numFmtId="164" fontId="19" fillId="0" borderId="4" xfId="6" applyNumberFormat="1" applyFont="1" applyFill="1" applyBorder="1"/>
    <xf numFmtId="164" fontId="19" fillId="0" borderId="5" xfId="6" applyNumberFormat="1" applyFont="1" applyFill="1" applyBorder="1"/>
    <xf numFmtId="164" fontId="19" fillId="0" borderId="9" xfId="6" applyNumberFormat="1" applyFont="1" applyFill="1" applyBorder="1"/>
    <xf numFmtId="164" fontId="18" fillId="0" borderId="9" xfId="6" applyNumberFormat="1" applyFont="1" applyFill="1" applyBorder="1" applyAlignment="1">
      <alignment horizontal="left"/>
    </xf>
    <xf numFmtId="0" fontId="18" fillId="2" borderId="2" xfId="6" applyFont="1" applyFill="1" applyBorder="1"/>
    <xf numFmtId="0" fontId="19" fillId="2" borderId="0" xfId="6" applyFont="1" applyFill="1" applyBorder="1"/>
    <xf numFmtId="3" fontId="19" fillId="2" borderId="0" xfId="6" applyNumberFormat="1" applyFont="1" applyFill="1" applyBorder="1"/>
    <xf numFmtId="164" fontId="19" fillId="2" borderId="0" xfId="6" applyNumberFormat="1" applyFont="1" applyFill="1" applyBorder="1"/>
    <xf numFmtId="164" fontId="18" fillId="2" borderId="3" xfId="6" applyNumberFormat="1" applyFont="1" applyFill="1" applyBorder="1" applyAlignment="1">
      <alignment horizontal="left"/>
    </xf>
    <xf numFmtId="0" fontId="19" fillId="2" borderId="0" xfId="6" applyFont="1" applyFill="1"/>
    <xf numFmtId="0" fontId="18" fillId="0" borderId="2" xfId="7" applyFont="1" applyFill="1" applyBorder="1" applyAlignment="1">
      <alignment horizontal="left" vertical="top" readingOrder="1"/>
    </xf>
    <xf numFmtId="0" fontId="18" fillId="0" borderId="0" xfId="7" applyFont="1" applyFill="1" applyBorder="1" applyAlignment="1">
      <alignment horizontal="left" vertical="top" readingOrder="1"/>
    </xf>
    <xf numFmtId="0" fontId="18" fillId="0" borderId="3" xfId="7" applyFont="1" applyFill="1" applyBorder="1" applyAlignment="1">
      <alignment horizontal="left"/>
    </xf>
    <xf numFmtId="0" fontId="18" fillId="2" borderId="0" xfId="6" applyFont="1" applyFill="1" applyAlignment="1">
      <alignment horizontal="left"/>
    </xf>
    <xf numFmtId="4" fontId="18" fillId="2" borderId="0" xfId="6" applyNumberFormat="1" applyFont="1" applyFill="1"/>
    <xf numFmtId="164" fontId="18" fillId="2" borderId="0" xfId="6" applyNumberFormat="1" applyFont="1" applyFill="1"/>
    <xf numFmtId="0" fontId="19" fillId="0" borderId="0" xfId="6" applyFont="1" applyFill="1" applyBorder="1" applyAlignment="1">
      <alignment horizontal="left" vertical="top"/>
    </xf>
    <xf numFmtId="4" fontId="18" fillId="0" borderId="0" xfId="6" applyNumberFormat="1" applyFont="1" applyFill="1" applyBorder="1" applyAlignment="1">
      <alignment vertical="top"/>
    </xf>
    <xf numFmtId="0" fontId="18" fillId="0" borderId="0" xfId="6" applyFont="1" applyFill="1" applyBorder="1" applyAlignment="1">
      <alignment vertical="top"/>
    </xf>
    <xf numFmtId="0" fontId="18" fillId="0" borderId="3" xfId="6" applyFont="1" applyFill="1" applyBorder="1" applyAlignment="1">
      <alignment horizontal="left" vertical="top"/>
    </xf>
    <xf numFmtId="4" fontId="19" fillId="0" borderId="0" xfId="6" applyNumberFormat="1" applyFont="1" applyFill="1" applyBorder="1" applyAlignment="1">
      <alignment horizontal="left" vertical="top"/>
    </xf>
    <xf numFmtId="0" fontId="19" fillId="0" borderId="3" xfId="6" applyFont="1" applyFill="1" applyBorder="1" applyAlignment="1">
      <alignment horizontal="left" vertical="top"/>
    </xf>
    <xf numFmtId="3" fontId="19" fillId="0" borderId="10" xfId="6" applyNumberFormat="1" applyFont="1" applyFill="1" applyBorder="1" applyAlignment="1">
      <alignment horizontal="center" vertical="top" readingOrder="1"/>
    </xf>
    <xf numFmtId="3" fontId="19" fillId="0" borderId="6" xfId="6" applyNumberFormat="1" applyFont="1" applyFill="1" applyBorder="1" applyAlignment="1">
      <alignment horizontal="center" vertical="top" readingOrder="1"/>
    </xf>
    <xf numFmtId="0" fontId="18" fillId="0" borderId="2" xfId="6" applyFont="1" applyFill="1" applyBorder="1" applyAlignment="1">
      <alignment horizontal="left" vertical="top" readingOrder="1"/>
    </xf>
    <xf numFmtId="165" fontId="18" fillId="0" borderId="6" xfId="1" applyNumberFormat="1" applyFont="1" applyFill="1" applyBorder="1" applyAlignment="1">
      <alignment horizontal="center" vertical="top" readingOrder="1"/>
    </xf>
    <xf numFmtId="164" fontId="18" fillId="0" borderId="2" xfId="6" applyNumberFormat="1" applyFont="1" applyFill="1" applyBorder="1" applyAlignment="1">
      <alignment horizontal="center" vertical="top" wrapText="1" readingOrder="1"/>
    </xf>
    <xf numFmtId="4" fontId="18" fillId="0" borderId="6" xfId="12" applyNumberFormat="1" applyFont="1" applyFill="1" applyBorder="1"/>
    <xf numFmtId="4" fontId="18" fillId="0" borderId="0" xfId="12" applyNumberFormat="1" applyFont="1" applyFill="1"/>
    <xf numFmtId="3" fontId="19" fillId="0" borderId="6" xfId="6" applyNumberFormat="1" applyFont="1" applyFill="1" applyBorder="1" applyAlignment="1"/>
    <xf numFmtId="4" fontId="18" fillId="0" borderId="6" xfId="6" applyNumberFormat="1" applyFont="1" applyFill="1" applyBorder="1" applyAlignment="1">
      <alignment horizontal="center" vertical="top" readingOrder="1"/>
    </xf>
    <xf numFmtId="4" fontId="18" fillId="0" borderId="2" xfId="6" applyNumberFormat="1" applyFont="1" applyFill="1" applyBorder="1" applyAlignment="1">
      <alignment horizontal="center" vertical="top" readingOrder="1"/>
    </xf>
    <xf numFmtId="164" fontId="18" fillId="0" borderId="6" xfId="1" applyFont="1" applyFill="1" applyBorder="1" applyAlignment="1">
      <alignment horizontal="center" vertical="top" wrapText="1" readingOrder="1"/>
    </xf>
    <xf numFmtId="164" fontId="18" fillId="0" borderId="6" xfId="6" applyNumberFormat="1" applyFont="1" applyFill="1" applyBorder="1" applyAlignment="1">
      <alignment horizontal="center" vertical="top" wrapText="1" readingOrder="1"/>
    </xf>
    <xf numFmtId="0" fontId="18" fillId="0" borderId="2" xfId="6" applyFont="1" applyFill="1" applyBorder="1" applyAlignment="1">
      <alignment horizontal="center" vertical="top" readingOrder="1"/>
    </xf>
    <xf numFmtId="0" fontId="19" fillId="0" borderId="2" xfId="6" applyFont="1" applyFill="1" applyBorder="1" applyAlignment="1" applyProtection="1">
      <alignment horizontal="left" vertical="top" readingOrder="1"/>
    </xf>
    <xf numFmtId="164" fontId="19" fillId="0" borderId="2" xfId="6" applyNumberFormat="1" applyFont="1" applyFill="1" applyBorder="1" applyAlignment="1"/>
    <xf numFmtId="3" fontId="18" fillId="0" borderId="6" xfId="6" applyNumberFormat="1" applyFont="1" applyFill="1" applyBorder="1" applyAlignment="1"/>
    <xf numFmtId="3" fontId="19" fillId="0" borderId="6" xfId="6" applyNumberFormat="1" applyFont="1" applyFill="1" applyBorder="1" applyAlignment="1">
      <alignment horizontal="right"/>
    </xf>
    <xf numFmtId="4" fontId="19" fillId="0" borderId="2" xfId="1" applyNumberFormat="1" applyFont="1" applyFill="1" applyBorder="1" applyAlignment="1"/>
    <xf numFmtId="164" fontId="19" fillId="0" borderId="6" xfId="1" applyFont="1" applyFill="1" applyBorder="1" applyAlignment="1"/>
    <xf numFmtId="3" fontId="18" fillId="0" borderId="6" xfId="6" applyNumberFormat="1" applyFont="1" applyFill="1" applyBorder="1" applyAlignment="1">
      <alignment horizontal="right"/>
    </xf>
    <xf numFmtId="4" fontId="18" fillId="0" borderId="2" xfId="1" applyNumberFormat="1" applyFont="1" applyFill="1" applyBorder="1" applyAlignment="1"/>
    <xf numFmtId="164" fontId="18" fillId="0" borderId="6" xfId="1" applyFont="1" applyFill="1" applyBorder="1" applyAlignment="1"/>
    <xf numFmtId="4" fontId="19" fillId="0" borderId="4" xfId="1" applyNumberFormat="1" applyFont="1" applyFill="1" applyBorder="1" applyAlignment="1"/>
    <xf numFmtId="164" fontId="19" fillId="0" borderId="5" xfId="1" applyFont="1" applyFill="1" applyBorder="1" applyAlignment="1"/>
    <xf numFmtId="0" fontId="6" fillId="0" borderId="2" xfId="6" applyFont="1" applyFill="1" applyBorder="1"/>
    <xf numFmtId="165" fontId="6" fillId="0" borderId="6" xfId="9" applyNumberFormat="1" applyFont="1" applyBorder="1"/>
    <xf numFmtId="164" fontId="6" fillId="0" borderId="2" xfId="6" applyNumberFormat="1" applyFont="1" applyFill="1" applyBorder="1" applyAlignment="1"/>
    <xf numFmtId="164" fontId="6" fillId="0" borderId="6" xfId="6" applyNumberFormat="1" applyFont="1" applyFill="1" applyBorder="1" applyAlignment="1"/>
    <xf numFmtId="164" fontId="18" fillId="0" borderId="0" xfId="10" applyNumberFormat="1" applyFont="1" applyFill="1"/>
    <xf numFmtId="165" fontId="16" fillId="0" borderId="6" xfId="9" applyNumberFormat="1" applyBorder="1"/>
    <xf numFmtId="165" fontId="16" fillId="0" borderId="6" xfId="9" applyNumberFormat="1" applyFont="1" applyBorder="1"/>
    <xf numFmtId="3" fontId="18" fillId="0" borderId="6" xfId="6" applyNumberFormat="1" applyFont="1" applyFill="1" applyBorder="1"/>
    <xf numFmtId="3" fontId="19" fillId="0" borderId="9" xfId="6" applyNumberFormat="1" applyFont="1" applyFill="1" applyBorder="1"/>
    <xf numFmtId="164" fontId="19" fillId="2" borderId="3" xfId="6" applyNumberFormat="1" applyFont="1" applyFill="1" applyBorder="1" applyAlignment="1">
      <alignment horizontal="left"/>
    </xf>
    <xf numFmtId="3" fontId="19" fillId="2" borderId="3" xfId="6" applyNumberFormat="1" applyFont="1" applyFill="1" applyBorder="1"/>
    <xf numFmtId="3" fontId="19" fillId="0" borderId="11" xfId="6" applyNumberFormat="1" applyFont="1" applyFill="1" applyBorder="1"/>
    <xf numFmtId="3" fontId="18" fillId="0" borderId="3" xfId="6" applyNumberFormat="1" applyFont="1" applyFill="1" applyBorder="1"/>
    <xf numFmtId="170" fontId="2" fillId="3" borderId="2" xfId="9" applyNumberFormat="1" applyFont="1" applyFill="1" applyBorder="1" applyAlignment="1">
      <alignment horizontal="right"/>
    </xf>
    <xf numFmtId="3" fontId="18" fillId="0" borderId="2" xfId="6" applyNumberFormat="1" applyFont="1" applyFill="1" applyBorder="1"/>
    <xf numFmtId="3" fontId="18" fillId="0" borderId="3" xfId="6" applyNumberFormat="1" applyFont="1" applyFill="1" applyBorder="1" applyAlignment="1"/>
    <xf numFmtId="164" fontId="18" fillId="0" borderId="3" xfId="6" applyNumberFormat="1" applyFont="1" applyFill="1" applyBorder="1" applyAlignment="1">
      <alignment horizontal="center" vertical="top" wrapText="1" readingOrder="1"/>
    </xf>
    <xf numFmtId="164" fontId="19" fillId="0" borderId="0" xfId="6" applyNumberFormat="1" applyFont="1" applyFill="1" applyBorder="1" applyAlignment="1">
      <alignment horizontal="center"/>
    </xf>
    <xf numFmtId="164" fontId="19" fillId="0" borderId="5" xfId="6" applyNumberFormat="1" applyFont="1" applyFill="1" applyBorder="1" applyAlignment="1">
      <alignment horizontal="center"/>
    </xf>
    <xf numFmtId="164" fontId="19" fillId="0" borderId="4" xfId="6" applyNumberFormat="1" applyFont="1" applyFill="1" applyBorder="1" applyAlignment="1">
      <alignment horizontal="center"/>
    </xf>
    <xf numFmtId="165" fontId="19" fillId="0" borderId="2" xfId="1" applyNumberFormat="1" applyFont="1" applyFill="1" applyBorder="1" applyAlignment="1">
      <alignment horizontal="right" vertical="top" readingOrder="1"/>
    </xf>
    <xf numFmtId="164" fontId="18" fillId="0" borderId="6" xfId="6" applyNumberFormat="1" applyFont="1" applyFill="1" applyBorder="1" applyAlignment="1">
      <alignment horizontal="center"/>
    </xf>
    <xf numFmtId="4" fontId="18" fillId="0" borderId="2" xfId="6" applyNumberFormat="1" applyFont="1" applyFill="1" applyBorder="1" applyAlignment="1">
      <alignment horizontal="right" vertical="top" readingOrder="1"/>
    </xf>
    <xf numFmtId="164" fontId="19" fillId="0" borderId="6" xfId="6" applyNumberFormat="1" applyFont="1" applyFill="1" applyBorder="1" applyAlignment="1">
      <alignment horizontal="center"/>
    </xf>
    <xf numFmtId="164" fontId="19" fillId="0" borderId="2" xfId="6" applyNumberFormat="1" applyFont="1" applyFill="1" applyBorder="1" applyAlignment="1">
      <alignment horizontal="center"/>
    </xf>
    <xf numFmtId="4" fontId="19" fillId="0" borderId="2" xfId="1" applyNumberFormat="1" applyFont="1" applyFill="1" applyBorder="1" applyAlignment="1">
      <alignment horizontal="right" vertical="top" readingOrder="1"/>
    </xf>
    <xf numFmtId="164" fontId="19" fillId="0" borderId="2" xfId="6" applyNumberFormat="1" applyFont="1" applyFill="1" applyBorder="1" applyAlignment="1" applyProtection="1">
      <alignment horizontal="center"/>
    </xf>
    <xf numFmtId="164" fontId="19" fillId="0" borderId="4" xfId="6" applyNumberFormat="1" applyFont="1" applyFill="1" applyBorder="1" applyAlignment="1" applyProtection="1">
      <alignment horizontal="center"/>
    </xf>
    <xf numFmtId="165" fontId="19" fillId="0" borderId="2" xfId="1" applyNumberFormat="1" applyFont="1" applyFill="1" applyBorder="1" applyAlignment="1" applyProtection="1">
      <alignment horizontal="center" vertical="top" readingOrder="1"/>
    </xf>
    <xf numFmtId="0" fontId="19" fillId="0" borderId="2" xfId="6" applyFont="1" applyFill="1" applyBorder="1" applyAlignment="1" applyProtection="1">
      <alignment horizontal="center" vertical="top" readingOrder="1"/>
    </xf>
    <xf numFmtId="164" fontId="6" fillId="0" borderId="6" xfId="6" applyNumberFormat="1" applyFont="1" applyFill="1" applyBorder="1" applyAlignment="1" applyProtection="1">
      <alignment horizontal="center"/>
    </xf>
    <xf numFmtId="164" fontId="6" fillId="0" borderId="2" xfId="6" applyNumberFormat="1" applyFont="1" applyFill="1" applyBorder="1" applyAlignment="1" applyProtection="1">
      <alignment horizontal="center"/>
    </xf>
    <xf numFmtId="165" fontId="6" fillId="0" borderId="2" xfId="1" applyNumberFormat="1" applyFont="1" applyFill="1" applyBorder="1" applyAlignment="1" applyProtection="1"/>
    <xf numFmtId="0" fontId="18" fillId="0" borderId="2" xfId="6" applyFont="1" applyFill="1" applyBorder="1" applyProtection="1"/>
    <xf numFmtId="0" fontId="18" fillId="0" borderId="2" xfId="6" applyFont="1" applyFill="1" applyBorder="1" applyAlignment="1" applyProtection="1">
      <alignment horizontal="left" vertical="top" readingOrder="1"/>
    </xf>
    <xf numFmtId="3" fontId="6" fillId="0" borderId="2" xfId="6" applyNumberFormat="1" applyFont="1" applyFill="1" applyBorder="1" applyAlignment="1" applyProtection="1"/>
    <xf numFmtId="164" fontId="19" fillId="0" borderId="3" xfId="6" applyNumberFormat="1" applyFont="1" applyFill="1" applyBorder="1" applyAlignment="1"/>
    <xf numFmtId="4" fontId="19" fillId="0" borderId="2" xfId="6" applyNumberFormat="1" applyFont="1" applyFill="1" applyBorder="1" applyAlignment="1">
      <alignment horizontal="center" readingOrder="1"/>
    </xf>
    <xf numFmtId="15" fontId="18" fillId="0" borderId="0" xfId="10" applyNumberFormat="1" applyFont="1" applyFill="1"/>
    <xf numFmtId="4" fontId="18" fillId="0" borderId="2" xfId="6" applyNumberFormat="1" applyFont="1" applyFill="1" applyBorder="1" applyAlignment="1">
      <alignment vertical="top" readingOrder="1"/>
    </xf>
    <xf numFmtId="4" fontId="19" fillId="0" borderId="2" xfId="6" applyNumberFormat="1" applyFont="1" applyFill="1" applyBorder="1" applyAlignment="1">
      <alignment horizontal="right"/>
    </xf>
    <xf numFmtId="164" fontId="18" fillId="0" borderId="2" xfId="1" applyFont="1" applyFill="1" applyBorder="1" applyAlignment="1">
      <alignment horizontal="left"/>
    </xf>
    <xf numFmtId="164" fontId="19" fillId="0" borderId="3" xfId="1" applyFont="1" applyFill="1" applyBorder="1" applyAlignment="1"/>
    <xf numFmtId="4" fontId="19" fillId="0" borderId="2" xfId="6" applyNumberFormat="1" applyFont="1" applyFill="1" applyBorder="1" applyAlignment="1">
      <alignment horizontal="center" vertical="top" readingOrder="1"/>
    </xf>
    <xf numFmtId="4" fontId="18" fillId="0" borderId="2" xfId="1" applyNumberFormat="1" applyFont="1" applyFill="1" applyBorder="1" applyAlignment="1">
      <alignment horizontal="right"/>
    </xf>
    <xf numFmtId="0" fontId="18" fillId="0" borderId="2" xfId="6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right"/>
    </xf>
    <xf numFmtId="4" fontId="19" fillId="0" borderId="4" xfId="1" applyNumberFormat="1" applyFont="1" applyFill="1" applyBorder="1" applyAlignment="1">
      <alignment horizontal="right"/>
    </xf>
    <xf numFmtId="0" fontId="19" fillId="0" borderId="6" xfId="6" applyFont="1" applyFill="1" applyBorder="1" applyAlignment="1">
      <alignment horizontal="left" vertical="top" wrapText="1" readingOrder="1"/>
    </xf>
    <xf numFmtId="164" fontId="19" fillId="0" borderId="3" xfId="1" applyFont="1" applyFill="1" applyBorder="1" applyAlignment="1">
      <alignment horizontal="center" vertical="top" wrapText="1" readingOrder="1"/>
    </xf>
    <xf numFmtId="164" fontId="19" fillId="0" borderId="6" xfId="1" applyFont="1" applyFill="1" applyBorder="1" applyAlignment="1">
      <alignment horizontal="center" vertical="top" wrapText="1" readingOrder="1"/>
    </xf>
    <xf numFmtId="4" fontId="19" fillId="0" borderId="2" xfId="1" applyNumberFormat="1" applyFont="1" applyFill="1" applyBorder="1" applyAlignment="1">
      <alignment horizontal="center" vertical="top" readingOrder="1"/>
    </xf>
    <xf numFmtId="4" fontId="19" fillId="0" borderId="2" xfId="1" applyNumberFormat="1" applyFont="1" applyFill="1" applyBorder="1" applyAlignment="1">
      <alignment horizontal="center" vertical="top" wrapText="1" readingOrder="1"/>
    </xf>
    <xf numFmtId="164" fontId="19" fillId="0" borderId="0" xfId="6" applyNumberFormat="1" applyFont="1" applyFill="1" applyBorder="1" applyAlignment="1"/>
    <xf numFmtId="164" fontId="19" fillId="0" borderId="3" xfId="6" applyNumberFormat="1" applyFont="1" applyFill="1" applyBorder="1" applyAlignment="1">
      <alignment horizontal="center" vertical="top" wrapText="1" readingOrder="1"/>
    </xf>
    <xf numFmtId="4" fontId="19" fillId="0" borderId="5" xfId="6" applyNumberFormat="1" applyFont="1" applyFill="1" applyBorder="1" applyAlignment="1">
      <alignment horizontal="center" vertical="top" readingOrder="1"/>
    </xf>
    <xf numFmtId="0" fontId="7" fillId="3" borderId="0" xfId="6" applyFont="1" applyFill="1" applyAlignment="1">
      <alignment horizontal="left"/>
    </xf>
    <xf numFmtId="0" fontId="8" fillId="3" borderId="0" xfId="6" applyFont="1" applyFill="1" applyAlignment="1">
      <alignment horizontal="left"/>
    </xf>
    <xf numFmtId="49" fontId="9" fillId="3" borderId="0" xfId="6" applyNumberFormat="1" applyFont="1" applyFill="1" applyAlignment="1">
      <alignment horizontal="left"/>
    </xf>
    <xf numFmtId="0" fontId="9" fillId="3" borderId="0" xfId="6" applyFont="1" applyFill="1" applyAlignment="1">
      <alignment horizontal="left" vertical="center"/>
    </xf>
    <xf numFmtId="4" fontId="1" fillId="0" borderId="0" xfId="6" applyNumberFormat="1"/>
    <xf numFmtId="0" fontId="1" fillId="0" borderId="0" xfId="6"/>
    <xf numFmtId="0" fontId="18" fillId="0" borderId="2" xfId="6" applyFont="1" applyFill="1" applyBorder="1" applyAlignment="1"/>
    <xf numFmtId="165" fontId="13" fillId="0" borderId="0" xfId="7" applyNumberFormat="1" applyFont="1"/>
    <xf numFmtId="165" fontId="19" fillId="0" borderId="2" xfId="1" applyNumberFormat="1" applyFont="1" applyFill="1" applyBorder="1" applyAlignment="1">
      <alignment horizontal="center" vertical="top" readingOrder="1"/>
    </xf>
    <xf numFmtId="164" fontId="19" fillId="0" borderId="8" xfId="6" applyNumberFormat="1" applyFont="1" applyFill="1" applyBorder="1"/>
    <xf numFmtId="0" fontId="19" fillId="0" borderId="9" xfId="6" applyFont="1" applyFill="1" applyBorder="1" applyAlignment="1">
      <alignment horizontal="left"/>
    </xf>
    <xf numFmtId="0" fontId="19" fillId="0" borderId="0" xfId="6" applyFont="1" applyFill="1" applyBorder="1"/>
    <xf numFmtId="3" fontId="19" fillId="0" borderId="0" xfId="6" applyNumberFormat="1" applyFont="1" applyFill="1" applyBorder="1"/>
    <xf numFmtId="164" fontId="19" fillId="0" borderId="0" xfId="6" applyNumberFormat="1" applyFont="1" applyFill="1" applyBorder="1"/>
    <xf numFmtId="0" fontId="19" fillId="0" borderId="3" xfId="6" applyFont="1" applyFill="1" applyBorder="1" applyAlignment="1">
      <alignment horizontal="left"/>
    </xf>
    <xf numFmtId="165" fontId="13" fillId="0" borderId="0" xfId="7" applyNumberFormat="1" applyFont="1" applyFill="1"/>
    <xf numFmtId="0" fontId="18" fillId="0" borderId="0" xfId="7" applyFont="1" applyFill="1" applyBorder="1" applyAlignment="1">
      <alignment horizontal="left"/>
    </xf>
    <xf numFmtId="164" fontId="18" fillId="0" borderId="0" xfId="2" applyFont="1" applyFill="1"/>
    <xf numFmtId="0" fontId="19" fillId="0" borderId="2" xfId="6" applyNumberFormat="1" applyFont="1" applyFill="1" applyBorder="1" applyAlignment="1">
      <alignment horizontal="center" vertical="top" wrapText="1" readingOrder="1"/>
    </xf>
    <xf numFmtId="0" fontId="19" fillId="0" borderId="6" xfId="6" applyFont="1" applyFill="1" applyBorder="1" applyAlignment="1">
      <alignment horizontal="center" vertical="top" wrapText="1" readingOrder="1"/>
    </xf>
    <xf numFmtId="3" fontId="19" fillId="0" borderId="2" xfId="6" applyNumberFormat="1" applyFont="1" applyFill="1" applyBorder="1" applyAlignment="1">
      <alignment horizontal="right" vertical="top" readingOrder="1"/>
    </xf>
    <xf numFmtId="4" fontId="19" fillId="0" borderId="2" xfId="1" applyNumberFormat="1" applyFont="1" applyFill="1" applyBorder="1" applyAlignment="1">
      <alignment horizontal="right"/>
    </xf>
    <xf numFmtId="0" fontId="18" fillId="0" borderId="6" xfId="6" applyFont="1" applyFill="1" applyBorder="1" applyAlignment="1">
      <alignment horizontal="left" vertical="top" wrapText="1" readingOrder="1"/>
    </xf>
    <xf numFmtId="3" fontId="19" fillId="0" borderId="2" xfId="6" applyNumberFormat="1" applyFont="1" applyFill="1" applyBorder="1" applyAlignment="1">
      <alignment horizontal="right"/>
    </xf>
    <xf numFmtId="3" fontId="18" fillId="0" borderId="2" xfId="6" applyNumberFormat="1" applyFont="1" applyFill="1" applyBorder="1" applyAlignment="1">
      <alignment horizontal="right"/>
    </xf>
    <xf numFmtId="4" fontId="18" fillId="0" borderId="0" xfId="10" applyNumberFormat="1" applyFont="1" applyFill="1"/>
    <xf numFmtId="0" fontId="18" fillId="0" borderId="0" xfId="10" applyFont="1" applyFill="1" applyBorder="1"/>
    <xf numFmtId="0" fontId="13" fillId="0" borderId="0" xfId="7" applyFont="1" applyBorder="1"/>
    <xf numFmtId="3" fontId="19" fillId="0" borderId="2" xfId="6" applyNumberFormat="1" applyFont="1" applyFill="1" applyBorder="1" applyAlignment="1"/>
    <xf numFmtId="4" fontId="18" fillId="0" borderId="2" xfId="1" applyNumberFormat="1" applyFont="1" applyFill="1" applyBorder="1" applyAlignment="1">
      <alignment horizontal="right" vertical="top" wrapText="1" readingOrder="1"/>
    </xf>
    <xf numFmtId="164" fontId="18" fillId="0" borderId="6" xfId="1" applyFont="1" applyFill="1" applyBorder="1" applyAlignment="1">
      <alignment horizontal="right" vertical="top" wrapText="1" readingOrder="1"/>
    </xf>
    <xf numFmtId="0" fontId="18" fillId="0" borderId="6" xfId="6" applyFont="1" applyFill="1" applyBorder="1" applyAlignment="1">
      <alignment horizontal="right" vertical="top" wrapText="1" readingOrder="1"/>
    </xf>
    <xf numFmtId="165" fontId="18" fillId="0" borderId="2" xfId="1" applyNumberFormat="1" applyFont="1" applyFill="1" applyBorder="1" applyAlignment="1">
      <alignment horizontal="right" vertical="top" readingOrder="1"/>
    </xf>
    <xf numFmtId="4" fontId="19" fillId="0" borderId="4" xfId="1" applyNumberFormat="1" applyFont="1" applyFill="1" applyBorder="1"/>
    <xf numFmtId="164" fontId="19" fillId="0" borderId="8" xfId="1" applyFont="1" applyFill="1" applyBorder="1"/>
    <xf numFmtId="0" fontId="14" fillId="4" borderId="0" xfId="10" applyFont="1" applyFill="1"/>
    <xf numFmtId="164" fontId="18" fillId="0" borderId="2" xfId="1" applyFont="1" applyFill="1" applyBorder="1" applyAlignment="1">
      <alignment horizontal="right" vertical="top" readingOrder="1"/>
    </xf>
    <xf numFmtId="164" fontId="14" fillId="4" borderId="0" xfId="10" applyNumberFormat="1" applyFont="1" applyFill="1"/>
    <xf numFmtId="173" fontId="19" fillId="0" borderId="6" xfId="6" applyNumberFormat="1" applyFont="1" applyFill="1" applyBorder="1" applyAlignment="1"/>
    <xf numFmtId="165" fontId="18" fillId="0" borderId="2" xfId="1" applyNumberFormat="1" applyFont="1" applyFill="1" applyBorder="1" applyAlignment="1">
      <alignment horizontal="right"/>
    </xf>
    <xf numFmtId="0" fontId="18" fillId="2" borderId="0" xfId="6" applyFont="1" applyFill="1" applyBorder="1"/>
    <xf numFmtId="0" fontId="18" fillId="0" borderId="12" xfId="10" applyFont="1" applyFill="1" applyBorder="1"/>
    <xf numFmtId="0" fontId="18" fillId="0" borderId="2" xfId="10" applyFont="1" applyFill="1" applyBorder="1"/>
    <xf numFmtId="0" fontId="18" fillId="2" borderId="3" xfId="6" applyFont="1" applyFill="1" applyBorder="1" applyAlignment="1">
      <alignment horizontal="left"/>
    </xf>
    <xf numFmtId="0" fontId="19" fillId="2" borderId="3" xfId="6" applyFont="1" applyFill="1" applyBorder="1" applyAlignment="1">
      <alignment horizontal="left"/>
    </xf>
    <xf numFmtId="0" fontId="19" fillId="2" borderId="4" xfId="6" applyFont="1" applyFill="1" applyBorder="1" applyAlignment="1">
      <alignment horizontal="center" vertical="top" readingOrder="1"/>
    </xf>
    <xf numFmtId="4" fontId="19" fillId="2" borderId="4" xfId="6" applyNumberFormat="1" applyFont="1" applyFill="1" applyBorder="1" applyAlignment="1">
      <alignment horizontal="center" vertical="top" readingOrder="1"/>
    </xf>
    <xf numFmtId="0" fontId="19" fillId="2" borderId="5" xfId="6" applyFont="1" applyFill="1" applyBorder="1" applyAlignment="1">
      <alignment horizontal="center" vertical="top" wrapText="1" readingOrder="1"/>
    </xf>
    <xf numFmtId="0" fontId="19" fillId="2" borderId="2" xfId="6" applyFont="1" applyFill="1" applyBorder="1" applyAlignment="1">
      <alignment horizontal="center" vertical="top" readingOrder="1"/>
    </xf>
    <xf numFmtId="164" fontId="18" fillId="0" borderId="2" xfId="6" applyNumberFormat="1" applyFont="1" applyFill="1" applyBorder="1" applyAlignment="1">
      <alignment horizontal="center"/>
    </xf>
    <xf numFmtId="165" fontId="18" fillId="0" borderId="0" xfId="10" applyNumberFormat="1" applyFont="1" applyFill="1"/>
    <xf numFmtId="4" fontId="18" fillId="0" borderId="2" xfId="10" applyNumberFormat="1" applyFont="1" applyFill="1" applyBorder="1"/>
    <xf numFmtId="0" fontId="19" fillId="2" borderId="2" xfId="6" applyFont="1" applyFill="1" applyBorder="1"/>
    <xf numFmtId="169" fontId="18" fillId="0" borderId="0" xfId="10" applyNumberFormat="1" applyFont="1" applyFill="1"/>
    <xf numFmtId="164" fontId="19" fillId="0" borderId="8" xfId="6" applyNumberFormat="1" applyFont="1" applyFill="1" applyBorder="1" applyAlignment="1">
      <alignment horizontal="center"/>
    </xf>
    <xf numFmtId="164" fontId="19" fillId="2" borderId="0" xfId="6" applyNumberFormat="1" applyFont="1" applyFill="1" applyBorder="1" applyAlignment="1">
      <alignment horizontal="center"/>
    </xf>
    <xf numFmtId="0" fontId="18" fillId="0" borderId="2" xfId="7" applyFont="1" applyFill="1" applyBorder="1" applyAlignment="1">
      <alignment horizontal="left"/>
    </xf>
    <xf numFmtId="164" fontId="18" fillId="0" borderId="0" xfId="7" applyNumberFormat="1" applyFont="1" applyFill="1" applyBorder="1" applyAlignment="1">
      <alignment horizontal="left"/>
    </xf>
    <xf numFmtId="0" fontId="19" fillId="0" borderId="5" xfId="6" applyNumberFormat="1" applyFont="1" applyFill="1" applyBorder="1" applyAlignment="1">
      <alignment horizontal="center" vertical="top" wrapText="1" readingOrder="1"/>
    </xf>
    <xf numFmtId="0" fontId="19" fillId="2" borderId="13" xfId="6" applyFont="1" applyFill="1" applyBorder="1" applyAlignment="1">
      <alignment horizontal="center" vertical="top" wrapText="1" readingOrder="1"/>
    </xf>
    <xf numFmtId="0" fontId="19" fillId="0" borderId="3" xfId="6" applyFont="1" applyFill="1" applyBorder="1" applyAlignment="1">
      <alignment horizontal="center" vertical="top" wrapText="1" readingOrder="1"/>
    </xf>
    <xf numFmtId="165" fontId="18" fillId="0" borderId="2" xfId="1" applyNumberFormat="1" applyFont="1" applyFill="1" applyBorder="1" applyAlignment="1">
      <alignment horizontal="center" vertical="top" readingOrder="1"/>
    </xf>
    <xf numFmtId="164" fontId="18" fillId="0" borderId="0" xfId="6" applyNumberFormat="1" applyFont="1" applyFill="1" applyBorder="1" applyAlignment="1">
      <alignment horizontal="center"/>
    </xf>
    <xf numFmtId="164" fontId="18" fillId="0" borderId="3" xfId="6" applyNumberFormat="1" applyFont="1" applyFill="1" applyBorder="1" applyAlignment="1">
      <alignment horizontal="center"/>
    </xf>
    <xf numFmtId="164" fontId="19" fillId="0" borderId="10" xfId="6" applyNumberFormat="1" applyFont="1" applyFill="1" applyBorder="1" applyAlignment="1">
      <alignment horizontal="center"/>
    </xf>
    <xf numFmtId="10" fontId="18" fillId="0" borderId="0" xfId="12" applyNumberFormat="1" applyFont="1" applyFill="1"/>
    <xf numFmtId="0" fontId="18" fillId="0" borderId="0" xfId="10" applyFont="1" applyFill="1" applyProtection="1"/>
    <xf numFmtId="164" fontId="18" fillId="0" borderId="0" xfId="2" applyFont="1" applyFill="1" applyProtection="1"/>
    <xf numFmtId="0" fontId="19" fillId="2" borderId="0" xfId="6" applyFont="1" applyFill="1" applyBorder="1" applyAlignment="1" applyProtection="1">
      <alignment horizontal="left" vertical="top"/>
    </xf>
    <xf numFmtId="4" fontId="18" fillId="2" borderId="0" xfId="6" applyNumberFormat="1" applyFont="1" applyFill="1" applyBorder="1" applyAlignment="1" applyProtection="1">
      <alignment vertical="top"/>
    </xf>
    <xf numFmtId="0" fontId="18" fillId="2" borderId="0" xfId="6" applyFont="1" applyFill="1" applyBorder="1" applyAlignment="1" applyProtection="1">
      <alignment vertical="top"/>
    </xf>
    <xf numFmtId="0" fontId="18" fillId="2" borderId="3" xfId="6" applyFont="1" applyFill="1" applyBorder="1" applyAlignment="1" applyProtection="1">
      <alignment horizontal="left" vertical="top"/>
    </xf>
    <xf numFmtId="0" fontId="19" fillId="2" borderId="0" xfId="6" applyFont="1" applyFill="1" applyBorder="1" applyAlignment="1" applyProtection="1">
      <alignment horizontal="left" vertical="top" readingOrder="1"/>
    </xf>
    <xf numFmtId="4" fontId="19" fillId="2" borderId="0" xfId="6" applyNumberFormat="1" applyFont="1" applyFill="1" applyBorder="1" applyAlignment="1" applyProtection="1">
      <alignment horizontal="left" vertical="top" readingOrder="1"/>
    </xf>
    <xf numFmtId="0" fontId="19" fillId="2" borderId="3" xfId="6" applyFont="1" applyFill="1" applyBorder="1" applyAlignment="1" applyProtection="1">
      <alignment horizontal="left" vertical="top" readingOrder="1"/>
    </xf>
    <xf numFmtId="0" fontId="19" fillId="2" borderId="2" xfId="6" applyFont="1" applyFill="1" applyBorder="1" applyAlignment="1" applyProtection="1">
      <alignment horizontal="left" vertical="top" readingOrder="1"/>
    </xf>
    <xf numFmtId="0" fontId="19" fillId="2" borderId="4" xfId="6" applyFont="1" applyFill="1" applyBorder="1" applyAlignment="1" applyProtection="1">
      <alignment horizontal="center" vertical="top" readingOrder="1"/>
    </xf>
    <xf numFmtId="4" fontId="19" fillId="2" borderId="4" xfId="6" applyNumberFormat="1" applyFont="1" applyFill="1" applyBorder="1" applyAlignment="1" applyProtection="1">
      <alignment horizontal="center" vertical="top" readingOrder="1"/>
    </xf>
    <xf numFmtId="0" fontId="19" fillId="0" borderId="4" xfId="6" applyNumberFormat="1" applyFont="1" applyFill="1" applyBorder="1" applyAlignment="1" applyProtection="1">
      <alignment horizontal="center" vertical="top" wrapText="1" readingOrder="1"/>
    </xf>
    <xf numFmtId="0" fontId="19" fillId="2" borderId="5" xfId="6" applyFont="1" applyFill="1" applyBorder="1" applyAlignment="1" applyProtection="1">
      <alignment horizontal="center" vertical="top" wrapText="1" readingOrder="1"/>
    </xf>
    <xf numFmtId="4" fontId="18" fillId="0" borderId="0" xfId="10" applyNumberFormat="1" applyFont="1" applyFill="1" applyProtection="1"/>
    <xf numFmtId="0" fontId="19" fillId="0" borderId="2" xfId="6" applyFont="1" applyFill="1" applyBorder="1" applyProtection="1"/>
    <xf numFmtId="3" fontId="18" fillId="0" borderId="2" xfId="6" applyNumberFormat="1" applyFont="1" applyFill="1" applyBorder="1" applyAlignment="1" applyProtection="1"/>
    <xf numFmtId="4" fontId="18" fillId="0" borderId="6" xfId="10" applyNumberFormat="1" applyFont="1" applyFill="1" applyBorder="1" applyProtection="1"/>
    <xf numFmtId="4" fontId="18" fillId="0" borderId="3" xfId="10" applyNumberFormat="1" applyFont="1" applyFill="1" applyBorder="1" applyProtection="1"/>
    <xf numFmtId="164" fontId="18" fillId="0" borderId="6" xfId="6" applyNumberFormat="1" applyFont="1" applyFill="1" applyBorder="1" applyAlignment="1" applyProtection="1">
      <alignment horizontal="left"/>
    </xf>
    <xf numFmtId="164" fontId="18" fillId="0" borderId="2" xfId="6" applyNumberFormat="1" applyFont="1" applyFill="1" applyBorder="1" applyAlignment="1" applyProtection="1">
      <alignment horizontal="center"/>
    </xf>
    <xf numFmtId="0" fontId="19" fillId="0" borderId="8" xfId="6" applyFont="1" applyFill="1" applyBorder="1" applyProtection="1"/>
    <xf numFmtId="3" fontId="19" fillId="0" borderId="8" xfId="6" applyNumberFormat="1" applyFont="1" applyFill="1" applyBorder="1" applyProtection="1"/>
    <xf numFmtId="164" fontId="19" fillId="0" borderId="8" xfId="6" applyNumberFormat="1" applyFont="1" applyFill="1" applyBorder="1" applyAlignment="1" applyProtection="1">
      <alignment horizontal="center"/>
    </xf>
    <xf numFmtId="0" fontId="19" fillId="0" borderId="9" xfId="6" applyFont="1" applyFill="1" applyBorder="1" applyAlignment="1" applyProtection="1">
      <alignment horizontal="left"/>
    </xf>
    <xf numFmtId="0" fontId="18" fillId="2" borderId="2" xfId="6" applyFont="1" applyFill="1" applyBorder="1" applyProtection="1"/>
    <xf numFmtId="0" fontId="19" fillId="2" borderId="0" xfId="6" applyFont="1" applyFill="1" applyBorder="1" applyProtection="1"/>
    <xf numFmtId="3" fontId="19" fillId="2" borderId="0" xfId="6" applyNumberFormat="1" applyFont="1" applyFill="1" applyBorder="1" applyProtection="1"/>
    <xf numFmtId="164" fontId="19" fillId="2" borderId="0" xfId="6" applyNumberFormat="1" applyFont="1" applyFill="1" applyBorder="1" applyAlignment="1" applyProtection="1">
      <alignment horizontal="center"/>
    </xf>
    <xf numFmtId="0" fontId="19" fillId="2" borderId="3" xfId="6" applyFont="1" applyFill="1" applyBorder="1" applyAlignment="1" applyProtection="1">
      <alignment horizontal="left"/>
    </xf>
    <xf numFmtId="0" fontId="18" fillId="2" borderId="0" xfId="6" applyFont="1" applyFill="1" applyProtection="1"/>
    <xf numFmtId="0" fontId="18" fillId="2" borderId="0" xfId="6" applyFont="1" applyFill="1" applyAlignment="1" applyProtection="1">
      <alignment horizontal="left"/>
    </xf>
    <xf numFmtId="4" fontId="18" fillId="0" borderId="0" xfId="3" applyNumberFormat="1" applyFont="1" applyFill="1"/>
    <xf numFmtId="169" fontId="18" fillId="0" borderId="2" xfId="6" applyNumberFormat="1" applyFont="1" applyFill="1" applyBorder="1" applyAlignment="1"/>
    <xf numFmtId="10" fontId="18" fillId="0" borderId="2" xfId="12" applyNumberFormat="1" applyFont="1" applyFill="1" applyBorder="1" applyAlignment="1"/>
    <xf numFmtId="164" fontId="19" fillId="2" borderId="0" xfId="6" applyNumberFormat="1" applyFont="1" applyFill="1" applyBorder="1" applyAlignment="1"/>
    <xf numFmtId="4" fontId="19" fillId="0" borderId="2" xfId="6" applyNumberFormat="1" applyFont="1" applyFill="1" applyBorder="1" applyAlignment="1">
      <alignment vertical="top" readingOrder="1"/>
    </xf>
    <xf numFmtId="0" fontId="18" fillId="0" borderId="2" xfId="9" applyFont="1" applyFill="1" applyBorder="1" applyAlignment="1">
      <alignment horizontal="left"/>
    </xf>
    <xf numFmtId="0" fontId="19" fillId="0" borderId="2" xfId="6" applyFont="1" applyFill="1" applyBorder="1" applyAlignment="1">
      <alignment horizontal="left" vertical="top" wrapText="1" readingOrder="1"/>
    </xf>
    <xf numFmtId="0" fontId="19" fillId="2" borderId="2" xfId="6" applyFont="1" applyFill="1" applyBorder="1" applyAlignment="1">
      <alignment horizontal="left" vertical="top" wrapText="1" readingOrder="1"/>
    </xf>
    <xf numFmtId="0" fontId="18" fillId="0" borderId="2" xfId="9" quotePrefix="1" applyFont="1" applyFill="1" applyBorder="1" applyAlignment="1">
      <alignment horizontal="left"/>
    </xf>
    <xf numFmtId="0" fontId="18" fillId="0" borderId="2" xfId="9" quotePrefix="1" applyFont="1" applyFill="1" applyBorder="1" applyAlignment="1">
      <alignment horizontal="left" wrapText="1"/>
    </xf>
    <xf numFmtId="0" fontId="17" fillId="0" borderId="5" xfId="7" applyFont="1" applyBorder="1"/>
    <xf numFmtId="0" fontId="17" fillId="0" borderId="5" xfId="7" applyFont="1" applyBorder="1" applyAlignment="1">
      <alignment wrapText="1"/>
    </xf>
    <xf numFmtId="0" fontId="13" fillId="0" borderId="5" xfId="7" applyFont="1" applyBorder="1"/>
    <xf numFmtId="168" fontId="13" fillId="0" borderId="5" xfId="7" applyNumberFormat="1" applyFont="1" applyBorder="1"/>
    <xf numFmtId="10" fontId="13" fillId="0" borderId="5" xfId="12" applyNumberFormat="1" applyFont="1" applyBorder="1"/>
    <xf numFmtId="164" fontId="19" fillId="2" borderId="0" xfId="6" applyNumberFormat="1" applyFont="1" applyFill="1" applyBorder="1" applyAlignment="1">
      <alignment horizontal="left"/>
    </xf>
    <xf numFmtId="164" fontId="18" fillId="0" borderId="2" xfId="1" applyFont="1" applyFill="1" applyBorder="1" applyAlignment="1">
      <alignment horizontal="right"/>
    </xf>
    <xf numFmtId="164" fontId="19" fillId="0" borderId="4" xfId="6" applyNumberFormat="1" applyFont="1" applyFill="1" applyBorder="1" applyAlignment="1">
      <alignment horizontal="right"/>
    </xf>
    <xf numFmtId="164" fontId="19" fillId="0" borderId="2" xfId="6" applyNumberFormat="1" applyFont="1" applyFill="1" applyBorder="1" applyAlignment="1">
      <alignment horizontal="right"/>
    </xf>
    <xf numFmtId="4" fontId="19" fillId="0" borderId="2" xfId="1" applyNumberFormat="1" applyFont="1" applyFill="1" applyBorder="1" applyAlignment="1">
      <alignment horizontal="right" vertical="top" wrapText="1" readingOrder="1"/>
    </xf>
    <xf numFmtId="164" fontId="18" fillId="0" borderId="2" xfId="6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8" fillId="0" borderId="0" xfId="7" applyFont="1" applyFill="1" applyBorder="1" applyAlignment="1">
      <alignment horizontal="left"/>
    </xf>
    <xf numFmtId="0" fontId="18" fillId="0" borderId="3" xfId="7" applyFont="1" applyFill="1" applyBorder="1" applyAlignment="1">
      <alignment horizontal="left"/>
    </xf>
    <xf numFmtId="0" fontId="17" fillId="0" borderId="5" xfId="7" applyFont="1" applyFill="1" applyBorder="1"/>
    <xf numFmtId="0" fontId="17" fillId="0" borderId="5" xfId="7" applyFont="1" applyFill="1" applyBorder="1" applyAlignment="1">
      <alignment wrapText="1"/>
    </xf>
    <xf numFmtId="0" fontId="13" fillId="0" borderId="5" xfId="7" applyFont="1" applyFill="1" applyBorder="1"/>
    <xf numFmtId="168" fontId="13" fillId="0" borderId="5" xfId="7" applyNumberFormat="1" applyFont="1" applyFill="1" applyBorder="1"/>
    <xf numFmtId="10" fontId="13" fillId="0" borderId="5" xfId="12" applyNumberFormat="1" applyFont="1" applyFill="1" applyBorder="1"/>
    <xf numFmtId="173" fontId="18" fillId="0" borderId="6" xfId="6" applyNumberFormat="1" applyFont="1" applyFill="1" applyBorder="1" applyAlignment="1"/>
    <xf numFmtId="164" fontId="18" fillId="0" borderId="5" xfId="6" applyNumberFormat="1" applyFont="1" applyFill="1" applyBorder="1" applyAlignment="1"/>
    <xf numFmtId="4" fontId="18" fillId="0" borderId="2" xfId="1" applyNumberFormat="1" applyFont="1" applyFill="1" applyBorder="1" applyAlignment="1">
      <alignment horizontal="right" vertical="top" readingOrder="1"/>
    </xf>
    <xf numFmtId="3" fontId="18" fillId="0" borderId="2" xfId="6" applyNumberFormat="1" applyFont="1" applyFill="1" applyBorder="1" applyAlignment="1">
      <alignment horizontal="right" vertical="top" readingOrder="1"/>
    </xf>
    <xf numFmtId="0" fontId="19" fillId="0" borderId="5" xfId="9" quotePrefix="1" applyFont="1" applyFill="1" applyBorder="1" applyAlignment="1">
      <alignment horizontal="center"/>
    </xf>
    <xf numFmtId="0" fontId="18" fillId="0" borderId="5" xfId="9" quotePrefix="1" applyFont="1" applyFill="1" applyBorder="1" applyAlignment="1">
      <alignment horizontal="left" wrapText="1"/>
    </xf>
    <xf numFmtId="0" fontId="0" fillId="0" borderId="5" xfId="0" applyFont="1" applyBorder="1"/>
    <xf numFmtId="0" fontId="18" fillId="0" borderId="2" xfId="9" applyFont="1" applyFill="1" applyBorder="1" applyAlignment="1">
      <alignment horizontal="left" vertical="top" wrapText="1" readingOrder="1"/>
    </xf>
    <xf numFmtId="0" fontId="18" fillId="0" borderId="0" xfId="9" applyFont="1" applyFill="1" applyBorder="1" applyAlignment="1">
      <alignment horizontal="left" vertical="top" wrapText="1" readingOrder="1"/>
    </xf>
    <xf numFmtId="0" fontId="18" fillId="0" borderId="3" xfId="9" applyFont="1" applyFill="1" applyBorder="1" applyAlignment="1">
      <alignment horizontal="left" vertical="top" wrapText="1" readingOrder="1"/>
    </xf>
    <xf numFmtId="0" fontId="18" fillId="0" borderId="2" xfId="9" applyFont="1" applyFill="1" applyBorder="1" applyAlignment="1">
      <alignment horizontal="left"/>
    </xf>
    <xf numFmtId="0" fontId="18" fillId="0" borderId="0" xfId="9" applyFont="1" applyFill="1" applyBorder="1" applyAlignment="1">
      <alignment horizontal="left"/>
    </xf>
    <xf numFmtId="0" fontId="18" fillId="0" borderId="3" xfId="9" applyFont="1" applyFill="1" applyBorder="1" applyAlignment="1">
      <alignment horizontal="left"/>
    </xf>
    <xf numFmtId="0" fontId="18" fillId="0" borderId="0" xfId="7" applyFont="1" applyFill="1" applyBorder="1" applyAlignment="1">
      <alignment horizontal="left" vertical="top" readingOrder="1"/>
    </xf>
    <xf numFmtId="0" fontId="18" fillId="0" borderId="2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left"/>
    </xf>
    <xf numFmtId="0" fontId="18" fillId="0" borderId="3" xfId="7" applyFont="1" applyFill="1" applyBorder="1" applyAlignment="1">
      <alignment horizontal="left"/>
    </xf>
    <xf numFmtId="0" fontId="18" fillId="0" borderId="2" xfId="9" applyFont="1" applyFill="1" applyBorder="1" applyAlignment="1">
      <alignment horizontal="left"/>
    </xf>
    <xf numFmtId="0" fontId="18" fillId="0" borderId="2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left"/>
    </xf>
    <xf numFmtId="0" fontId="18" fillId="0" borderId="3" xfId="7" applyFont="1" applyFill="1" applyBorder="1" applyAlignment="1">
      <alignment horizontal="left"/>
    </xf>
    <xf numFmtId="4" fontId="18" fillId="0" borderId="0" xfId="10" applyNumberFormat="1" applyFont="1" applyFill="1" applyBorder="1"/>
    <xf numFmtId="0" fontId="19" fillId="0" borderId="0" xfId="6" applyFont="1" applyFill="1" applyBorder="1" applyProtection="1"/>
    <xf numFmtId="3" fontId="19" fillId="0" borderId="0" xfId="6" applyNumberFormat="1" applyFont="1" applyFill="1" applyBorder="1" applyProtection="1"/>
    <xf numFmtId="164" fontId="19" fillId="0" borderId="0" xfId="6" applyNumberFormat="1" applyFont="1" applyFill="1" applyBorder="1" applyAlignment="1" applyProtection="1">
      <alignment horizontal="center"/>
    </xf>
    <xf numFmtId="0" fontId="19" fillId="0" borderId="3" xfId="6" applyFont="1" applyFill="1" applyBorder="1" applyAlignment="1" applyProtection="1">
      <alignment horizontal="left"/>
    </xf>
    <xf numFmtId="4" fontId="18" fillId="0" borderId="3" xfId="6" applyNumberFormat="1" applyFont="1" applyFill="1" applyBorder="1" applyAlignment="1"/>
    <xf numFmtId="4" fontId="18" fillId="0" borderId="6" xfId="6" applyNumberFormat="1" applyFont="1" applyFill="1" applyBorder="1" applyAlignment="1"/>
    <xf numFmtId="4" fontId="18" fillId="0" borderId="6" xfId="6" applyNumberFormat="1" applyFont="1" applyFill="1" applyBorder="1" applyAlignment="1">
      <alignment horizontal="right" vertical="top" wrapText="1" readingOrder="1"/>
    </xf>
    <xf numFmtId="0" fontId="18" fillId="0" borderId="0" xfId="7" applyFont="1" applyFill="1" applyBorder="1" applyAlignment="1">
      <alignment horizontal="left"/>
    </xf>
    <xf numFmtId="164" fontId="19" fillId="0" borderId="5" xfId="6" applyNumberFormat="1" applyFont="1" applyFill="1" applyBorder="1" applyAlignment="1">
      <alignment horizontal="right" vertical="top" wrapText="1" readingOrder="1"/>
    </xf>
    <xf numFmtId="0" fontId="18" fillId="0" borderId="3" xfId="6" applyFont="1" applyFill="1" applyBorder="1" applyAlignment="1">
      <alignment horizontal="left"/>
    </xf>
    <xf numFmtId="164" fontId="19" fillId="0" borderId="5" xfId="6" applyNumberFormat="1" applyFont="1" applyFill="1" applyBorder="1" applyAlignment="1">
      <alignment horizontal="right"/>
    </xf>
    <xf numFmtId="166" fontId="2" fillId="3" borderId="6" xfId="9" applyNumberFormat="1" applyFont="1" applyFill="1" applyBorder="1" applyAlignment="1">
      <alignment horizontal="right"/>
    </xf>
    <xf numFmtId="4" fontId="13" fillId="0" borderId="5" xfId="7" applyNumberFormat="1" applyFont="1" applyFill="1" applyBorder="1"/>
    <xf numFmtId="0" fontId="18" fillId="0" borderId="2" xfId="6" applyFont="1" applyFill="1" applyBorder="1" applyAlignment="1">
      <alignment horizontal="right" vertical="top" readingOrder="1"/>
    </xf>
    <xf numFmtId="173" fontId="19" fillId="0" borderId="6" xfId="6" applyNumberFormat="1" applyFont="1" applyFill="1" applyBorder="1" applyAlignment="1">
      <alignment horizontal="right"/>
    </xf>
    <xf numFmtId="4" fontId="18" fillId="0" borderId="6" xfId="6" applyNumberFormat="1" applyFont="1" applyFill="1" applyBorder="1" applyAlignment="1">
      <alignment horizontal="right"/>
    </xf>
    <xf numFmtId="0" fontId="18" fillId="0" borderId="6" xfId="10" applyNumberFormat="1" applyFont="1" applyFill="1" applyBorder="1"/>
    <xf numFmtId="10" fontId="8" fillId="3" borderId="0" xfId="11" applyNumberFormat="1" applyFont="1" applyFill="1" applyAlignment="1">
      <alignment horizontal="left"/>
    </xf>
    <xf numFmtId="10" fontId="18" fillId="0" borderId="0" xfId="11" applyNumberFormat="1" applyFont="1" applyFill="1"/>
    <xf numFmtId="0" fontId="18" fillId="0" borderId="6" xfId="1" applyNumberFormat="1" applyFont="1" applyFill="1" applyBorder="1" applyAlignment="1">
      <alignment horizontal="right" vertical="top" wrapText="1" readingOrder="1"/>
    </xf>
    <xf numFmtId="0" fontId="6" fillId="0" borderId="6" xfId="6" applyNumberFormat="1" applyFont="1" applyFill="1" applyBorder="1" applyAlignment="1" applyProtection="1">
      <alignment horizontal="right"/>
    </xf>
    <xf numFmtId="0" fontId="18" fillId="0" borderId="6" xfId="6" applyNumberFormat="1" applyFont="1" applyFill="1" applyBorder="1" applyAlignment="1">
      <alignment horizontal="right" vertical="top" wrapText="1" readingOrder="1"/>
    </xf>
    <xf numFmtId="164" fontId="19" fillId="0" borderId="3" xfId="6" applyNumberFormat="1" applyFont="1" applyFill="1" applyBorder="1" applyAlignment="1">
      <alignment horizontal="center"/>
    </xf>
    <xf numFmtId="0" fontId="18" fillId="0" borderId="6" xfId="6" applyNumberFormat="1" applyFont="1" applyFill="1" applyBorder="1" applyAlignment="1">
      <alignment horizontal="right" wrapText="1" readingOrder="1"/>
    </xf>
    <xf numFmtId="0" fontId="18" fillId="0" borderId="2" xfId="6" applyNumberFormat="1" applyFont="1" applyFill="1" applyBorder="1" applyAlignment="1"/>
    <xf numFmtId="4" fontId="18" fillId="0" borderId="2" xfId="6" applyNumberFormat="1" applyFont="1" applyFill="1" applyBorder="1" applyAlignment="1">
      <alignment horizontal="center" readingOrder="1"/>
    </xf>
    <xf numFmtId="0" fontId="19" fillId="2" borderId="3" xfId="6" applyFont="1" applyFill="1" applyBorder="1" applyAlignment="1">
      <alignment horizontal="center"/>
    </xf>
    <xf numFmtId="0" fontId="18" fillId="0" borderId="0" xfId="9" applyFont="1" applyFill="1" applyBorder="1" applyAlignment="1">
      <alignment horizontal="left" vertical="top" wrapText="1" readingOrder="1"/>
    </xf>
    <xf numFmtId="0" fontId="18" fillId="0" borderId="3" xfId="9" applyFont="1" applyFill="1" applyBorder="1" applyAlignment="1">
      <alignment horizontal="left" vertical="top" wrapText="1" readingOrder="1"/>
    </xf>
    <xf numFmtId="0" fontId="18" fillId="0" borderId="0" xfId="9" applyFont="1" applyFill="1" applyBorder="1" applyAlignment="1">
      <alignment horizontal="left"/>
    </xf>
    <xf numFmtId="0" fontId="18" fillId="0" borderId="3" xfId="9" applyFont="1" applyFill="1" applyBorder="1" applyAlignment="1">
      <alignment horizontal="left"/>
    </xf>
    <xf numFmtId="0" fontId="18" fillId="0" borderId="0" xfId="7" applyFont="1" applyFill="1" applyBorder="1" applyAlignment="1">
      <alignment horizontal="left"/>
    </xf>
    <xf numFmtId="0" fontId="18" fillId="0" borderId="3" xfId="7" applyFont="1" applyFill="1" applyBorder="1" applyAlignment="1">
      <alignment horizontal="left"/>
    </xf>
    <xf numFmtId="0" fontId="19" fillId="0" borderId="2" xfId="7" applyFont="1" applyFill="1" applyBorder="1" applyAlignment="1">
      <alignment horizontal="left" vertical="top" readingOrder="1"/>
    </xf>
    <xf numFmtId="0" fontId="19" fillId="0" borderId="5" xfId="0" applyFont="1" applyFill="1" applyBorder="1" applyAlignment="1">
      <alignment horizontal="left" vertical="top" readingOrder="1"/>
    </xf>
    <xf numFmtId="0" fontId="18" fillId="0" borderId="5" xfId="0" applyFont="1" applyFill="1" applyBorder="1" applyAlignment="1">
      <alignment horizontal="left" vertical="top"/>
    </xf>
    <xf numFmtId="167" fontId="18" fillId="0" borderId="15" xfId="0" applyNumberFormat="1" applyFont="1" applyFill="1" applyBorder="1" applyAlignment="1">
      <alignment vertical="top"/>
    </xf>
    <xf numFmtId="167" fontId="18" fillId="0" borderId="13" xfId="0" applyNumberFormat="1" applyFont="1" applyFill="1" applyBorder="1" applyAlignment="1">
      <alignment vertical="top"/>
    </xf>
    <xf numFmtId="168" fontId="18" fillId="0" borderId="4" xfId="0" applyNumberFormat="1" applyFont="1" applyFill="1" applyBorder="1" applyAlignment="1">
      <alignment vertical="top"/>
    </xf>
    <xf numFmtId="0" fontId="18" fillId="0" borderId="2" xfId="7" applyFont="1" applyFill="1" applyBorder="1" applyAlignment="1">
      <alignment vertical="top" readingOrder="1"/>
    </xf>
    <xf numFmtId="171" fontId="18" fillId="0" borderId="3" xfId="7" applyNumberFormat="1" applyFont="1" applyFill="1" applyBorder="1" applyAlignment="1">
      <alignment horizontal="left" vertical="top"/>
    </xf>
    <xf numFmtId="0" fontId="18" fillId="0" borderId="2" xfId="0" applyFont="1" applyFill="1" applyBorder="1" applyAlignment="1">
      <alignment horizontal="left" vertical="top"/>
    </xf>
    <xf numFmtId="0" fontId="18" fillId="0" borderId="0" xfId="7" applyFont="1" applyFill="1" applyBorder="1" applyAlignment="1">
      <alignment horizontal="left" vertical="top" wrapText="1" readingOrder="1"/>
    </xf>
    <xf numFmtId="175" fontId="18" fillId="0" borderId="0" xfId="7" applyNumberFormat="1" applyFont="1" applyFill="1" applyBorder="1" applyAlignment="1">
      <alignment horizontal="left" vertical="top" wrapText="1" readingOrder="1"/>
    </xf>
    <xf numFmtId="0" fontId="18" fillId="0" borderId="3" xfId="7" applyFont="1" applyFill="1" applyBorder="1" applyAlignment="1">
      <alignment horizontal="left" vertical="top" readingOrder="1"/>
    </xf>
    <xf numFmtId="0" fontId="19" fillId="0" borderId="10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horizontal="center" vertical="top"/>
    </xf>
    <xf numFmtId="165" fontId="18" fillId="0" borderId="0" xfId="1" applyNumberFormat="1" applyFont="1" applyFill="1" applyBorder="1"/>
    <xf numFmtId="0" fontId="18" fillId="0" borderId="0" xfId="0" applyFont="1" applyFill="1" applyBorder="1" applyAlignment="1">
      <alignment horizontal="left"/>
    </xf>
    <xf numFmtId="165" fontId="18" fillId="0" borderId="0" xfId="1" applyNumberFormat="1" applyFont="1" applyFill="1" applyBorder="1" applyAlignment="1">
      <alignment horizontal="left" vertical="top"/>
    </xf>
    <xf numFmtId="0" fontId="19" fillId="0" borderId="0" xfId="7" applyFont="1" applyFill="1" applyBorder="1" applyAlignment="1">
      <alignment horizontal="left" vertical="top" readingOrder="1"/>
    </xf>
    <xf numFmtId="0" fontId="18" fillId="0" borderId="0" xfId="0" applyFont="1" applyFill="1" applyBorder="1" applyAlignment="1">
      <alignment horizontal="left" vertical="top"/>
    </xf>
    <xf numFmtId="0" fontId="18" fillId="0" borderId="0" xfId="7" applyFont="1" applyFill="1" applyBorder="1" applyAlignment="1">
      <alignment vertical="top" readingOrder="1"/>
    </xf>
    <xf numFmtId="171" fontId="18" fillId="0" borderId="0" xfId="7" applyNumberFormat="1" applyFont="1" applyFill="1" applyBorder="1" applyAlignment="1">
      <alignment horizontal="left" vertical="top"/>
    </xf>
    <xf numFmtId="0" fontId="18" fillId="2" borderId="0" xfId="6" applyFont="1" applyFill="1" applyBorder="1" applyAlignment="1">
      <alignment horizontal="left"/>
    </xf>
    <xf numFmtId="167" fontId="18" fillId="0" borderId="4" xfId="0" applyNumberFormat="1" applyFont="1" applyFill="1" applyBorder="1" applyAlignment="1">
      <alignment vertical="top"/>
    </xf>
    <xf numFmtId="167" fontId="18" fillId="0" borderId="15" xfId="0" applyNumberFormat="1" applyFont="1" applyBorder="1" applyAlignment="1">
      <alignment vertical="top"/>
    </xf>
    <xf numFmtId="176" fontId="18" fillId="0" borderId="5" xfId="0" applyNumberFormat="1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left" vertical="top" readingOrder="1"/>
    </xf>
    <xf numFmtId="167" fontId="18" fillId="0" borderId="13" xfId="0" applyNumberFormat="1" applyFont="1" applyBorder="1" applyAlignment="1">
      <alignment vertical="top"/>
    </xf>
    <xf numFmtId="175" fontId="18" fillId="0" borderId="0" xfId="1" applyNumberFormat="1" applyFont="1" applyFill="1" applyBorder="1" applyAlignment="1">
      <alignment horizontal="right"/>
    </xf>
    <xf numFmtId="167" fontId="18" fillId="0" borderId="15" xfId="0" applyNumberFormat="1" applyFont="1" applyFill="1" applyBorder="1" applyAlignment="1">
      <alignment horizontal="center" vertical="top"/>
    </xf>
    <xf numFmtId="167" fontId="18" fillId="0" borderId="13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left" vertical="top"/>
    </xf>
    <xf numFmtId="0" fontId="18" fillId="0" borderId="12" xfId="0" applyFont="1" applyFill="1" applyBorder="1" applyAlignment="1">
      <alignment horizontal="left" vertical="top"/>
    </xf>
    <xf numFmtId="0" fontId="18" fillId="0" borderId="16" xfId="0" applyFont="1" applyFill="1" applyBorder="1" applyAlignment="1">
      <alignment horizontal="left" vertical="top"/>
    </xf>
    <xf numFmtId="4" fontId="18" fillId="0" borderId="0" xfId="7" applyNumberFormat="1" applyFont="1" applyFill="1" applyBorder="1" applyAlignment="1">
      <alignment horizontal="left" vertical="top" readingOrder="1"/>
    </xf>
    <xf numFmtId="0" fontId="18" fillId="0" borderId="0" xfId="7" applyFont="1" applyFill="1" applyBorder="1" applyAlignment="1">
      <alignment horizontal="left" vertical="top" readingOrder="1"/>
    </xf>
    <xf numFmtId="0" fontId="19" fillId="0" borderId="5" xfId="0" applyFont="1" applyFill="1" applyBorder="1" applyAlignment="1">
      <alignment vertical="top"/>
    </xf>
    <xf numFmtId="0" fontId="18" fillId="0" borderId="0" xfId="0" applyFont="1" applyFill="1" applyBorder="1" applyAlignment="1"/>
    <xf numFmtId="171" fontId="18" fillId="0" borderId="0" xfId="7" applyNumberFormat="1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left"/>
    </xf>
    <xf numFmtId="0" fontId="19" fillId="0" borderId="10" xfId="7" applyFont="1" applyFill="1" applyBorder="1" applyAlignment="1">
      <alignment horizontal="left" vertical="top"/>
    </xf>
    <xf numFmtId="0" fontId="19" fillId="0" borderId="5" xfId="7" applyFont="1" applyFill="1" applyBorder="1" applyAlignment="1">
      <alignment horizontal="center" vertical="top"/>
    </xf>
    <xf numFmtId="175" fontId="18" fillId="0" borderId="0" xfId="7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vertical="top"/>
    </xf>
    <xf numFmtId="0" fontId="18" fillId="0" borderId="0" xfId="7" applyFont="1" applyFill="1" applyBorder="1" applyAlignment="1">
      <alignment horizontal="left" vertical="top"/>
    </xf>
    <xf numFmtId="175" fontId="18" fillId="0" borderId="0" xfId="7" applyNumberFormat="1" applyFont="1" applyFill="1" applyBorder="1" applyAlignment="1">
      <alignment horizontal="left" vertical="top"/>
    </xf>
    <xf numFmtId="172" fontId="18" fillId="0" borderId="0" xfId="7" applyNumberFormat="1" applyFont="1" applyFill="1" applyBorder="1" applyAlignment="1">
      <alignment horizontal="left" vertical="top"/>
    </xf>
    <xf numFmtId="0" fontId="18" fillId="0" borderId="5" xfId="0" applyFont="1" applyFill="1" applyBorder="1" applyAlignment="1"/>
    <xf numFmtId="0" fontId="18" fillId="0" borderId="2" xfId="7" applyFont="1" applyFill="1" applyBorder="1" applyAlignment="1" applyProtection="1">
      <alignment horizontal="left" wrapText="1"/>
    </xf>
    <xf numFmtId="0" fontId="18" fillId="0" borderId="0" xfId="7" applyFont="1" applyFill="1" applyBorder="1" applyAlignment="1" applyProtection="1">
      <alignment horizontal="left" wrapText="1"/>
    </xf>
    <xf numFmtId="0" fontId="18" fillId="0" borderId="3" xfId="7" applyFont="1" applyFill="1" applyBorder="1" applyAlignment="1" applyProtection="1">
      <alignment horizontal="left" wrapText="1"/>
    </xf>
    <xf numFmtId="0" fontId="14" fillId="4" borderId="0" xfId="10" applyFont="1" applyFill="1" applyBorder="1"/>
    <xf numFmtId="175" fontId="18" fillId="0" borderId="0" xfId="7" applyNumberFormat="1" applyFont="1" applyFill="1" applyBorder="1" applyAlignment="1">
      <alignment horizontal="right" vertical="top"/>
    </xf>
    <xf numFmtId="167" fontId="18" fillId="0" borderId="4" xfId="0" applyNumberFormat="1" applyFont="1" applyBorder="1" applyAlignment="1">
      <alignment horizontal="center" vertical="top"/>
    </xf>
    <xf numFmtId="175" fontId="18" fillId="0" borderId="0" xfId="7" applyNumberFormat="1" applyFont="1" applyFill="1" applyBorder="1" applyAlignment="1">
      <alignment horizontal="right" vertical="top" wrapText="1"/>
    </xf>
    <xf numFmtId="0" fontId="18" fillId="0" borderId="0" xfId="0" applyFont="1" applyFill="1" applyBorder="1"/>
    <xf numFmtId="0" fontId="18" fillId="0" borderId="9" xfId="0" applyFont="1" applyFill="1" applyBorder="1" applyAlignment="1">
      <alignment horizontal="left"/>
    </xf>
    <xf numFmtId="0" fontId="18" fillId="0" borderId="3" xfId="7" applyFont="1" applyFill="1" applyBorder="1" applyAlignment="1">
      <alignment vertical="top" readingOrder="1"/>
    </xf>
    <xf numFmtId="0" fontId="19" fillId="0" borderId="5" xfId="9" applyFont="1" applyFill="1" applyBorder="1" applyAlignment="1">
      <alignment horizontal="left" vertical="top" readingOrder="1"/>
    </xf>
    <xf numFmtId="0" fontId="18" fillId="0" borderId="5" xfId="9" applyFont="1" applyFill="1" applyBorder="1" applyAlignment="1">
      <alignment horizontal="left" vertical="top"/>
    </xf>
    <xf numFmtId="167" fontId="18" fillId="0" borderId="15" xfId="9" applyNumberFormat="1" applyFont="1" applyFill="1" applyBorder="1" applyAlignment="1">
      <alignment vertical="top"/>
    </xf>
    <xf numFmtId="167" fontId="18" fillId="0" borderId="13" xfId="9" applyNumberFormat="1" applyFont="1" applyFill="1" applyBorder="1" applyAlignment="1">
      <alignment vertical="top"/>
    </xf>
    <xf numFmtId="167" fontId="18" fillId="0" borderId="4" xfId="9" applyNumberFormat="1" applyFont="1" applyFill="1" applyBorder="1" applyAlignment="1">
      <alignment vertical="top"/>
    </xf>
    <xf numFmtId="0" fontId="18" fillId="0" borderId="2" xfId="9" applyFont="1" applyFill="1" applyBorder="1" applyAlignment="1">
      <alignment horizontal="left" vertical="top"/>
    </xf>
    <xf numFmtId="0" fontId="19" fillId="0" borderId="10" xfId="9" applyFont="1" applyFill="1" applyBorder="1" applyAlignment="1">
      <alignment horizontal="left" vertical="top"/>
    </xf>
    <xf numFmtId="0" fontId="19" fillId="0" borderId="5" xfId="9" applyFont="1" applyFill="1" applyBorder="1" applyAlignment="1">
      <alignment horizontal="center" vertical="top"/>
    </xf>
    <xf numFmtId="0" fontId="18" fillId="0" borderId="0" xfId="9" applyFont="1" applyFill="1" applyBorder="1" applyAlignment="1"/>
    <xf numFmtId="0" fontId="18" fillId="0" borderId="9" xfId="9" applyFont="1" applyFill="1" applyBorder="1" applyAlignment="1">
      <alignment horizontal="left"/>
    </xf>
    <xf numFmtId="176" fontId="18" fillId="0" borderId="5" xfId="9" applyNumberFormat="1" applyFont="1" applyFill="1" applyBorder="1" applyAlignment="1">
      <alignment horizontal="center" vertical="top"/>
    </xf>
    <xf numFmtId="0" fontId="19" fillId="0" borderId="5" xfId="0" applyFont="1" applyFill="1" applyBorder="1" applyAlignment="1" applyProtection="1">
      <alignment horizontal="left" vertical="top" readingOrder="1"/>
    </xf>
    <xf numFmtId="0" fontId="18" fillId="0" borderId="5" xfId="0" applyFont="1" applyFill="1" applyBorder="1" applyAlignment="1" applyProtection="1">
      <alignment horizontal="left" vertical="top"/>
    </xf>
    <xf numFmtId="167" fontId="18" fillId="0" borderId="15" xfId="0" applyNumberFormat="1" applyFont="1" applyBorder="1" applyAlignment="1">
      <alignment horizontal="center" vertical="top"/>
    </xf>
    <xf numFmtId="0" fontId="19" fillId="0" borderId="10" xfId="0" applyFont="1" applyFill="1" applyBorder="1" applyAlignment="1" applyProtection="1">
      <alignment horizontal="left" vertical="top"/>
    </xf>
    <xf numFmtId="0" fontId="19" fillId="0" borderId="5" xfId="0" applyFont="1" applyFill="1" applyBorder="1" applyAlignment="1" applyProtection="1">
      <alignment horizontal="center" vertical="top"/>
    </xf>
    <xf numFmtId="0" fontId="18" fillId="0" borderId="0" xfId="0" applyFont="1" applyFill="1" applyBorder="1" applyProtection="1"/>
    <xf numFmtId="171" fontId="18" fillId="0" borderId="0" xfId="7" applyNumberFormat="1" applyFont="1" applyFill="1" applyBorder="1" applyAlignment="1" applyProtection="1">
      <alignment horizontal="center" vertical="top"/>
    </xf>
    <xf numFmtId="0" fontId="18" fillId="2" borderId="0" xfId="6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left"/>
    </xf>
    <xf numFmtId="0" fontId="18" fillId="0" borderId="2" xfId="7" applyFont="1" applyFill="1" applyBorder="1" applyAlignment="1" applyProtection="1">
      <alignment vertical="top" readingOrder="1"/>
    </xf>
    <xf numFmtId="0" fontId="18" fillId="0" borderId="0" xfId="7" applyFont="1" applyFill="1" applyBorder="1" applyAlignment="1" applyProtection="1">
      <alignment vertical="top" readingOrder="1"/>
    </xf>
    <xf numFmtId="0" fontId="18" fillId="0" borderId="3" xfId="7" applyFont="1" applyFill="1" applyBorder="1" applyAlignment="1" applyProtection="1">
      <alignment vertical="top" readingOrder="1"/>
    </xf>
    <xf numFmtId="175" fontId="18" fillId="0" borderId="0" xfId="7" applyNumberFormat="1" applyFont="1" applyFill="1" applyBorder="1" applyAlignment="1">
      <alignment horizontal="left" vertical="top" readingOrder="1"/>
    </xf>
    <xf numFmtId="0" fontId="18" fillId="0" borderId="0" xfId="9" applyFont="1" applyFill="1" applyBorder="1"/>
    <xf numFmtId="174" fontId="18" fillId="0" borderId="0" xfId="7" applyNumberFormat="1" applyFont="1" applyFill="1" applyBorder="1" applyAlignment="1">
      <alignment horizontal="center" vertical="top"/>
    </xf>
    <xf numFmtId="0" fontId="3" fillId="3" borderId="0" xfId="7" applyNumberFormat="1" applyFont="1" applyFill="1" applyBorder="1" applyAlignment="1">
      <alignment horizontal="left"/>
    </xf>
    <xf numFmtId="168" fontId="13" fillId="0" borderId="0" xfId="7" applyNumberFormat="1" applyFont="1" applyBorder="1"/>
    <xf numFmtId="10" fontId="13" fillId="0" borderId="0" xfId="12" applyNumberFormat="1" applyFont="1" applyBorder="1"/>
    <xf numFmtId="175" fontId="18" fillId="0" borderId="0" xfId="0" applyNumberFormat="1" applyFont="1" applyFill="1" applyBorder="1" applyAlignment="1">
      <alignment horizontal="right" vertical="top"/>
    </xf>
    <xf numFmtId="0" fontId="19" fillId="2" borderId="5" xfId="9" applyFont="1" applyFill="1" applyBorder="1" applyAlignment="1">
      <alignment horizontal="left" vertical="top"/>
    </xf>
    <xf numFmtId="0" fontId="19" fillId="2" borderId="5" xfId="9" applyFont="1" applyFill="1" applyBorder="1" applyAlignment="1">
      <alignment horizontal="center" vertical="top"/>
    </xf>
    <xf numFmtId="0" fontId="11" fillId="0" borderId="0" xfId="6" applyFont="1"/>
    <xf numFmtId="49" fontId="20" fillId="3" borderId="1" xfId="0" applyNumberFormat="1" applyFont="1" applyFill="1" applyBorder="1" applyAlignment="1">
      <alignment horizontal="left"/>
    </xf>
    <xf numFmtId="49" fontId="20" fillId="3" borderId="14" xfId="0" applyNumberFormat="1" applyFont="1" applyFill="1" applyBorder="1" applyAlignment="1">
      <alignment horizontal="center"/>
    </xf>
    <xf numFmtId="49" fontId="20" fillId="3" borderId="14" xfId="0" applyNumberFormat="1" applyFont="1" applyFill="1" applyBorder="1" applyAlignment="1">
      <alignment horizontal="center" wrapText="1"/>
    </xf>
    <xf numFmtId="49" fontId="20" fillId="3" borderId="14" xfId="0" applyNumberFormat="1" applyFont="1" applyFill="1" applyBorder="1" applyAlignment="1">
      <alignment horizontal="left"/>
    </xf>
    <xf numFmtId="49" fontId="21" fillId="3" borderId="14" xfId="0" applyNumberFormat="1" applyFont="1" applyFill="1" applyBorder="1" applyAlignment="1">
      <alignment horizontal="left"/>
    </xf>
    <xf numFmtId="170" fontId="20" fillId="3" borderId="14" xfId="0" applyNumberFormat="1" applyFont="1" applyFill="1" applyBorder="1" applyAlignment="1">
      <alignment horizontal="right"/>
    </xf>
    <xf numFmtId="0" fontId="20" fillId="3" borderId="14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right"/>
    </xf>
    <xf numFmtId="4" fontId="22" fillId="3" borderId="14" xfId="0" applyNumberFormat="1" applyFont="1" applyFill="1" applyBorder="1" applyAlignment="1">
      <alignment horizontal="right"/>
    </xf>
    <xf numFmtId="0" fontId="22" fillId="3" borderId="14" xfId="0" applyNumberFormat="1" applyFont="1" applyFill="1" applyBorder="1" applyAlignment="1">
      <alignment horizontal="right"/>
    </xf>
    <xf numFmtId="0" fontId="23" fillId="3" borderId="14" xfId="0" applyNumberFormat="1" applyFont="1" applyFill="1" applyBorder="1" applyAlignment="1">
      <alignment horizontal="right"/>
    </xf>
    <xf numFmtId="0" fontId="18" fillId="0" borderId="0" xfId="6" applyFont="1"/>
    <xf numFmtId="0" fontId="19" fillId="2" borderId="2" xfId="6" applyFont="1" applyFill="1" applyBorder="1" applyProtection="1"/>
    <xf numFmtId="0" fontId="18" fillId="0" borderId="5" xfId="0" applyFont="1" applyFill="1" applyBorder="1" applyAlignment="1" applyProtection="1">
      <alignment horizontal="left"/>
    </xf>
    <xf numFmtId="0" fontId="18" fillId="0" borderId="5" xfId="9" applyFont="1" applyFill="1" applyBorder="1" applyAlignment="1">
      <alignment horizontal="left"/>
    </xf>
    <xf numFmtId="0" fontId="18" fillId="0" borderId="2" xfId="7" applyFont="1" applyFill="1" applyBorder="1" applyAlignment="1">
      <alignment horizontal="left" vertical="top" readingOrder="1"/>
    </xf>
    <xf numFmtId="0" fontId="13" fillId="0" borderId="2" xfId="7" applyFont="1" applyFill="1" applyBorder="1" applyAlignment="1">
      <alignment horizontal="left" vertical="top" readingOrder="1"/>
    </xf>
    <xf numFmtId="0" fontId="19" fillId="0" borderId="10" xfId="9" applyFont="1" applyFill="1" applyBorder="1" applyAlignment="1">
      <alignment horizontal="center" vertical="top"/>
    </xf>
    <xf numFmtId="0" fontId="18" fillId="0" borderId="2" xfId="6" applyFont="1" applyFill="1" applyBorder="1" applyAlignment="1">
      <alignment horizontal="center"/>
    </xf>
    <xf numFmtId="0" fontId="19" fillId="0" borderId="2" xfId="6" applyFont="1" applyFill="1" applyBorder="1" applyAlignment="1">
      <alignment horizontal="center" vertical="top"/>
    </xf>
    <xf numFmtId="0" fontId="18" fillId="0" borderId="6" xfId="6" applyFont="1" applyFill="1" applyBorder="1" applyAlignment="1">
      <alignment horizontal="center" vertical="top" wrapText="1" readingOrder="1"/>
    </xf>
    <xf numFmtId="0" fontId="18" fillId="0" borderId="6" xfId="6" applyFont="1" applyFill="1" applyBorder="1" applyAlignment="1">
      <alignment horizontal="center"/>
    </xf>
    <xf numFmtId="0" fontId="19" fillId="0" borderId="2" xfId="6" applyFont="1" applyFill="1" applyBorder="1" applyAlignment="1">
      <alignment horizontal="left"/>
    </xf>
    <xf numFmtId="0" fontId="19" fillId="0" borderId="2" xfId="6" applyFont="1" applyFill="1" applyBorder="1" applyAlignment="1">
      <alignment horizontal="left" vertical="top"/>
    </xf>
    <xf numFmtId="0" fontId="18" fillId="0" borderId="2" xfId="6" applyFont="1" applyFill="1" applyBorder="1" applyAlignment="1">
      <alignment horizontal="left" vertical="top"/>
    </xf>
    <xf numFmtId="0" fontId="18" fillId="0" borderId="3" xfId="6" applyNumberFormat="1" applyFont="1" applyFill="1" applyBorder="1" applyAlignment="1">
      <alignment horizontal="center"/>
    </xf>
    <xf numFmtId="0" fontId="18" fillId="0" borderId="3" xfId="6" applyFont="1" applyFill="1" applyBorder="1" applyAlignment="1">
      <alignment horizontal="center"/>
    </xf>
    <xf numFmtId="0" fontId="18" fillId="0" borderId="2" xfId="6" applyFont="1" applyFill="1" applyBorder="1" applyAlignment="1">
      <alignment wrapText="1"/>
    </xf>
    <xf numFmtId="49" fontId="20" fillId="3" borderId="18" xfId="0" applyNumberFormat="1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wrapText="1"/>
    </xf>
    <xf numFmtId="0" fontId="1" fillId="0" borderId="0" xfId="6" applyFill="1"/>
    <xf numFmtId="0" fontId="11" fillId="0" borderId="0" xfId="6" applyFont="1" applyFill="1"/>
    <xf numFmtId="0" fontId="19" fillId="0" borderId="9" xfId="6" applyFont="1" applyFill="1" applyBorder="1" applyAlignment="1">
      <alignment horizontal="center"/>
    </xf>
    <xf numFmtId="164" fontId="19" fillId="0" borderId="0" xfId="6" applyNumberFormat="1" applyFont="1" applyFill="1" applyBorder="1" applyAlignment="1">
      <alignment horizontal="left"/>
    </xf>
    <xf numFmtId="0" fontId="1" fillId="0" borderId="0" xfId="6" applyFill="1" applyBorder="1"/>
    <xf numFmtId="167" fontId="18" fillId="0" borderId="11" xfId="0" applyNumberFormat="1" applyFont="1" applyBorder="1" applyAlignment="1">
      <alignment vertical="top"/>
    </xf>
    <xf numFmtId="167" fontId="18" fillId="0" borderId="19" xfId="0" applyNumberFormat="1" applyFont="1" applyFill="1" applyBorder="1" applyAlignment="1">
      <alignment horizontal="center" vertical="top"/>
    </xf>
    <xf numFmtId="167" fontId="18" fillId="0" borderId="19" xfId="0" applyNumberFormat="1" applyFont="1" applyBorder="1" applyAlignment="1">
      <alignment vertical="top"/>
    </xf>
    <xf numFmtId="167" fontId="18" fillId="0" borderId="8" xfId="9" applyNumberFormat="1" applyFont="1" applyFill="1" applyBorder="1" applyAlignment="1">
      <alignment vertical="top"/>
    </xf>
    <xf numFmtId="167" fontId="18" fillId="0" borderId="11" xfId="0" applyNumberFormat="1" applyFont="1" applyFill="1" applyBorder="1" applyAlignment="1">
      <alignment horizontal="center" vertical="top"/>
    </xf>
    <xf numFmtId="0" fontId="18" fillId="0" borderId="2" xfId="6" applyFont="1" applyFill="1" applyBorder="1" applyAlignment="1" applyProtection="1">
      <alignment horizontal="left"/>
    </xf>
    <xf numFmtId="164" fontId="19" fillId="0" borderId="13" xfId="6" applyNumberFormat="1" applyFont="1" applyFill="1" applyBorder="1" applyAlignment="1" applyProtection="1">
      <alignment horizontal="center"/>
    </xf>
    <xf numFmtId="4" fontId="19" fillId="2" borderId="10" xfId="6" applyNumberFormat="1" applyFont="1" applyFill="1" applyBorder="1" applyAlignment="1">
      <alignment horizontal="center" vertical="top" readingOrder="1"/>
    </xf>
    <xf numFmtId="4" fontId="19" fillId="0" borderId="6" xfId="6" applyNumberFormat="1" applyFont="1" applyFill="1" applyBorder="1" applyAlignment="1">
      <alignment horizontal="center" vertical="top" readingOrder="1"/>
    </xf>
    <xf numFmtId="165" fontId="18" fillId="0" borderId="6" xfId="1" applyNumberFormat="1" applyFont="1" applyFill="1" applyBorder="1" applyAlignment="1"/>
    <xf numFmtId="165" fontId="19" fillId="0" borderId="6" xfId="1" applyNumberFormat="1" applyFont="1" applyFill="1" applyBorder="1" applyAlignment="1">
      <alignment horizontal="center" vertical="top" readingOrder="1"/>
    </xf>
    <xf numFmtId="165" fontId="19" fillId="0" borderId="6" xfId="1" applyNumberFormat="1" applyFont="1" applyFill="1" applyBorder="1" applyAlignment="1">
      <alignment horizontal="right" vertical="top" readingOrder="1"/>
    </xf>
    <xf numFmtId="165" fontId="18" fillId="0" borderId="6" xfId="1" applyNumberFormat="1" applyFont="1" applyFill="1" applyBorder="1" applyAlignment="1">
      <alignment horizontal="right" vertical="top" readingOrder="1"/>
    </xf>
    <xf numFmtId="3" fontId="6" fillId="0" borderId="6" xfId="6" applyNumberFormat="1" applyFont="1" applyFill="1" applyBorder="1" applyAlignment="1" applyProtection="1"/>
    <xf numFmtId="165" fontId="6" fillId="0" borderId="6" xfId="1" applyNumberFormat="1" applyFont="1" applyFill="1" applyBorder="1" applyAlignment="1" applyProtection="1"/>
    <xf numFmtId="165" fontId="19" fillId="0" borderId="6" xfId="1" applyNumberFormat="1" applyFont="1" applyFill="1" applyBorder="1" applyAlignment="1" applyProtection="1">
      <alignment horizontal="center" vertical="top" readingOrder="1"/>
    </xf>
    <xf numFmtId="165" fontId="18" fillId="0" borderId="6" xfId="1" applyNumberFormat="1" applyFont="1" applyFill="1" applyBorder="1" applyAlignment="1" applyProtection="1">
      <alignment horizontal="center" vertical="top" readingOrder="1"/>
    </xf>
    <xf numFmtId="4" fontId="19" fillId="2" borderId="5" xfId="6" applyNumberFormat="1" applyFont="1" applyFill="1" applyBorder="1" applyAlignment="1">
      <alignment horizontal="center" vertical="top" readingOrder="1"/>
    </xf>
    <xf numFmtId="4" fontId="18" fillId="0" borderId="2" xfId="10" applyNumberFormat="1" applyFont="1" applyFill="1" applyBorder="1" applyAlignment="1">
      <alignment horizontal="left"/>
    </xf>
    <xf numFmtId="164" fontId="6" fillId="0" borderId="3" xfId="6" applyNumberFormat="1" applyFont="1" applyFill="1" applyBorder="1" applyAlignment="1" applyProtection="1">
      <alignment horizontal="center"/>
    </xf>
    <xf numFmtId="0" fontId="6" fillId="0" borderId="3" xfId="1" applyNumberFormat="1" applyFont="1" applyFill="1" applyBorder="1" applyAlignment="1" applyProtection="1">
      <alignment horizontal="right"/>
    </xf>
    <xf numFmtId="0" fontId="19" fillId="2" borderId="17" xfId="6" applyFont="1" applyFill="1" applyBorder="1" applyAlignment="1">
      <alignment horizontal="center" vertical="top" wrapText="1" readingOrder="1"/>
    </xf>
    <xf numFmtId="164" fontId="19" fillId="0" borderId="13" xfId="6" applyNumberFormat="1" applyFont="1" applyFill="1" applyBorder="1" applyAlignment="1">
      <alignment horizontal="center"/>
    </xf>
    <xf numFmtId="164" fontId="19" fillId="0" borderId="3" xfId="6" applyNumberFormat="1" applyFont="1" applyFill="1" applyBorder="1" applyAlignment="1" applyProtection="1">
      <alignment horizontal="center"/>
    </xf>
    <xf numFmtId="164" fontId="18" fillId="0" borderId="3" xfId="6" applyNumberFormat="1" applyFont="1" applyFill="1" applyBorder="1" applyAlignment="1" applyProtection="1">
      <alignment horizontal="center"/>
    </xf>
    <xf numFmtId="164" fontId="6" fillId="0" borderId="3" xfId="1" applyFont="1" applyFill="1" applyBorder="1" applyAlignment="1" applyProtection="1">
      <alignment horizontal="center"/>
    </xf>
    <xf numFmtId="164" fontId="18" fillId="0" borderId="3" xfId="6" applyNumberFormat="1" applyFont="1" applyFill="1" applyBorder="1" applyAlignment="1">
      <alignment horizontal="left"/>
    </xf>
    <xf numFmtId="0" fontId="19" fillId="0" borderId="11" xfId="6" applyFont="1" applyFill="1" applyBorder="1" applyAlignment="1">
      <alignment horizontal="left"/>
    </xf>
    <xf numFmtId="0" fontId="18" fillId="0" borderId="3" xfId="6" applyFont="1" applyFill="1" applyBorder="1" applyAlignment="1"/>
    <xf numFmtId="4" fontId="6" fillId="0" borderId="3" xfId="6" applyNumberFormat="1" applyFont="1" applyFill="1" applyBorder="1" applyAlignment="1" applyProtection="1">
      <alignment horizontal="right"/>
    </xf>
    <xf numFmtId="164" fontId="19" fillId="0" borderId="11" xfId="6" applyNumberFormat="1" applyFont="1" applyFill="1" applyBorder="1" applyAlignment="1">
      <alignment horizontal="center"/>
    </xf>
    <xf numFmtId="4" fontId="18" fillId="0" borderId="0" xfId="10" applyNumberFormat="1" applyFont="1" applyFill="1" applyAlignment="1">
      <alignment horizontal="center"/>
    </xf>
    <xf numFmtId="0" fontId="19" fillId="0" borderId="3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3" fontId="18" fillId="0" borderId="6" xfId="6" applyNumberFormat="1" applyFont="1" applyFill="1" applyBorder="1" applyAlignment="1">
      <alignment horizontal="center" vertical="top" readingOrder="1"/>
    </xf>
    <xf numFmtId="172" fontId="18" fillId="0" borderId="5" xfId="0" applyNumberFormat="1" applyFont="1" applyFill="1" applyBorder="1" applyAlignment="1">
      <alignment horizontal="center" vertical="top"/>
    </xf>
    <xf numFmtId="172" fontId="18" fillId="0" borderId="5" xfId="9" applyNumberFormat="1" applyFont="1" applyFill="1" applyBorder="1" applyAlignment="1">
      <alignment horizontal="center" vertical="top"/>
    </xf>
    <xf numFmtId="167" fontId="18" fillId="0" borderId="0" xfId="0" applyNumberFormat="1" applyFont="1" applyFill="1" applyBorder="1" applyAlignment="1">
      <alignment vertical="top"/>
    </xf>
    <xf numFmtId="168" fontId="18" fillId="0" borderId="0" xfId="0" applyNumberFormat="1" applyFont="1" applyFill="1" applyBorder="1" applyAlignment="1">
      <alignment vertical="top"/>
    </xf>
    <xf numFmtId="167" fontId="18" fillId="0" borderId="0" xfId="0" applyNumberFormat="1" applyFont="1" applyBorder="1" applyAlignment="1">
      <alignment horizontal="center" vertical="top"/>
    </xf>
    <xf numFmtId="167" fontId="18" fillId="0" borderId="0" xfId="0" applyNumberFormat="1" applyFont="1" applyBorder="1" applyAlignment="1">
      <alignment vertical="top"/>
    </xf>
    <xf numFmtId="167" fontId="18" fillId="0" borderId="3" xfId="0" applyNumberFormat="1" applyFont="1" applyBorder="1" applyAlignment="1">
      <alignment vertical="top"/>
    </xf>
    <xf numFmtId="167" fontId="18" fillId="0" borderId="16" xfId="0" applyNumberFormat="1" applyFont="1" applyFill="1" applyBorder="1" applyAlignment="1">
      <alignment horizontal="center" vertical="top"/>
    </xf>
    <xf numFmtId="167" fontId="18" fillId="0" borderId="16" xfId="0" applyNumberFormat="1" applyFont="1" applyBorder="1" applyAlignment="1">
      <alignment vertical="top"/>
    </xf>
    <xf numFmtId="167" fontId="18" fillId="0" borderId="16" xfId="9" applyNumberFormat="1" applyFont="1" applyFill="1" applyBorder="1" applyAlignment="1">
      <alignment vertical="top"/>
    </xf>
    <xf numFmtId="167" fontId="18" fillId="0" borderId="0" xfId="0" applyNumberFormat="1" applyFont="1" applyFill="1" applyBorder="1" applyAlignment="1">
      <alignment horizontal="center" vertical="top"/>
    </xf>
    <xf numFmtId="167" fontId="18" fillId="0" borderId="3" xfId="0" applyNumberFormat="1" applyFont="1" applyFill="1" applyBorder="1" applyAlignment="1">
      <alignment vertical="top"/>
    </xf>
    <xf numFmtId="167" fontId="18" fillId="0" borderId="0" xfId="9" applyNumberFormat="1" applyFont="1" applyFill="1" applyBorder="1" applyAlignment="1">
      <alignment vertical="top"/>
    </xf>
    <xf numFmtId="167" fontId="18" fillId="0" borderId="3" xfId="9" applyNumberFormat="1" applyFont="1" applyFill="1" applyBorder="1" applyAlignment="1">
      <alignment vertical="top"/>
    </xf>
    <xf numFmtId="0" fontId="17" fillId="0" borderId="0" xfId="7" applyFont="1"/>
    <xf numFmtId="0" fontId="13" fillId="0" borderId="0" xfId="7"/>
    <xf numFmtId="0" fontId="24" fillId="5" borderId="20" xfId="7" applyFont="1" applyFill="1" applyBorder="1" applyAlignment="1">
      <alignment horizontal="justify" vertical="center" wrapText="1"/>
    </xf>
    <xf numFmtId="0" fontId="24" fillId="5" borderId="21" xfId="7" applyFont="1" applyFill="1" applyBorder="1" applyAlignment="1">
      <alignment horizontal="justify" vertical="center" wrapText="1"/>
    </xf>
    <xf numFmtId="0" fontId="25" fillId="5" borderId="20" xfId="7" applyFont="1" applyFill="1" applyBorder="1" applyAlignment="1">
      <alignment horizontal="justify" vertical="center" wrapText="1"/>
    </xf>
    <xf numFmtId="0" fontId="25" fillId="5" borderId="21" xfId="7" applyFont="1" applyFill="1" applyBorder="1" applyAlignment="1">
      <alignment horizontal="justify" vertical="center" wrapText="1"/>
    </xf>
    <xf numFmtId="0" fontId="18" fillId="0" borderId="0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left" vertical="top" readingOrder="1"/>
    </xf>
    <xf numFmtId="4" fontId="19" fillId="2" borderId="2" xfId="6" applyNumberFormat="1" applyFont="1" applyFill="1" applyBorder="1" applyAlignment="1" applyProtection="1">
      <alignment horizontal="center" vertical="top" readingOrder="1"/>
    </xf>
    <xf numFmtId="0" fontId="19" fillId="0" borderId="2" xfId="6" applyNumberFormat="1" applyFont="1" applyFill="1" applyBorder="1" applyAlignment="1" applyProtection="1">
      <alignment horizontal="center" vertical="top" wrapText="1" readingOrder="1"/>
    </xf>
    <xf numFmtId="0" fontId="19" fillId="2" borderId="6" xfId="6" applyFont="1" applyFill="1" applyBorder="1" applyAlignment="1" applyProtection="1">
      <alignment horizontal="center" vertical="top" wrapText="1" readingOrder="1"/>
    </xf>
    <xf numFmtId="167" fontId="18" fillId="0" borderId="15" xfId="0" applyNumberFormat="1" applyFont="1" applyBorder="1" applyAlignment="1">
      <alignment horizontal="center" vertical="top"/>
    </xf>
    <xf numFmtId="0" fontId="18" fillId="0" borderId="2" xfId="7" applyFont="1" applyFill="1" applyBorder="1" applyAlignment="1">
      <alignment horizontal="left" vertical="top" wrapText="1" readingOrder="1"/>
    </xf>
    <xf numFmtId="0" fontId="18" fillId="0" borderId="0" xfId="7" applyFont="1" applyFill="1" applyBorder="1" applyAlignment="1">
      <alignment horizontal="left" vertical="top" wrapText="1" readingOrder="1"/>
    </xf>
    <xf numFmtId="0" fontId="18" fillId="0" borderId="3" xfId="7" applyFont="1" applyFill="1" applyBorder="1" applyAlignment="1">
      <alignment horizontal="left" vertical="top" wrapText="1" readingOrder="1"/>
    </xf>
    <xf numFmtId="0" fontId="18" fillId="0" borderId="2" xfId="7" applyFont="1" applyFill="1" applyBorder="1" applyAlignment="1" applyProtection="1">
      <alignment horizontal="left" vertical="top" readingOrder="1"/>
    </xf>
    <xf numFmtId="0" fontId="18" fillId="0" borderId="0" xfId="7" applyFont="1" applyFill="1" applyBorder="1" applyAlignment="1" applyProtection="1">
      <alignment horizontal="left" vertical="top" readingOrder="1"/>
    </xf>
    <xf numFmtId="0" fontId="18" fillId="0" borderId="3" xfId="7" applyFont="1" applyFill="1" applyBorder="1" applyAlignment="1" applyProtection="1">
      <alignment horizontal="left" vertical="top" readingOrder="1"/>
    </xf>
    <xf numFmtId="0" fontId="13" fillId="0" borderId="2" xfId="7" applyFont="1" applyFill="1" applyBorder="1" applyAlignment="1" applyProtection="1">
      <alignment horizontal="left" vertical="top" readingOrder="1"/>
    </xf>
    <xf numFmtId="0" fontId="13" fillId="0" borderId="0" xfId="7" applyFont="1" applyFill="1" applyBorder="1" applyAlignment="1" applyProtection="1">
      <alignment horizontal="left" vertical="top" readingOrder="1"/>
    </xf>
    <xf numFmtId="0" fontId="13" fillId="0" borderId="3" xfId="7" applyFont="1" applyFill="1" applyBorder="1" applyAlignment="1" applyProtection="1">
      <alignment horizontal="left" vertical="top" readingOrder="1"/>
    </xf>
    <xf numFmtId="0" fontId="19" fillId="2" borderId="12" xfId="6" applyFont="1" applyFill="1" applyBorder="1" applyAlignment="1">
      <alignment horizontal="center"/>
    </xf>
    <xf numFmtId="0" fontId="19" fillId="2" borderId="16" xfId="6" applyFont="1" applyFill="1" applyBorder="1" applyAlignment="1">
      <alignment horizontal="center"/>
    </xf>
    <xf numFmtId="0" fontId="19" fillId="2" borderId="17" xfId="6" applyFont="1" applyFill="1" applyBorder="1" applyAlignment="1">
      <alignment horizontal="center"/>
    </xf>
    <xf numFmtId="0" fontId="19" fillId="2" borderId="2" xfId="6" applyFont="1" applyFill="1" applyBorder="1" applyAlignment="1">
      <alignment horizontal="center"/>
    </xf>
    <xf numFmtId="0" fontId="19" fillId="2" borderId="0" xfId="6" applyFont="1" applyFill="1" applyBorder="1" applyAlignment="1">
      <alignment horizontal="center"/>
    </xf>
    <xf numFmtId="0" fontId="19" fillId="2" borderId="3" xfId="6" applyFont="1" applyFill="1" applyBorder="1" applyAlignment="1">
      <alignment horizontal="center"/>
    </xf>
    <xf numFmtId="0" fontId="18" fillId="0" borderId="2" xfId="9" applyFont="1" applyFill="1" applyBorder="1" applyAlignment="1">
      <alignment horizontal="left" vertical="top" wrapText="1" readingOrder="1"/>
    </xf>
    <xf numFmtId="0" fontId="18" fillId="0" borderId="0" xfId="9" applyFont="1" applyFill="1" applyBorder="1" applyAlignment="1">
      <alignment horizontal="left" vertical="top" wrapText="1" readingOrder="1"/>
    </xf>
    <xf numFmtId="0" fontId="18" fillId="0" borderId="3" xfId="9" applyFont="1" applyFill="1" applyBorder="1" applyAlignment="1">
      <alignment horizontal="left" vertical="top" wrapText="1" readingOrder="1"/>
    </xf>
    <xf numFmtId="0" fontId="18" fillId="0" borderId="8" xfId="0" applyFont="1" applyFill="1" applyBorder="1" applyAlignment="1">
      <alignment horizontal="left"/>
    </xf>
    <xf numFmtId="0" fontId="18" fillId="0" borderId="19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center" vertical="top" wrapText="1" readingOrder="1"/>
    </xf>
    <xf numFmtId="0" fontId="19" fillId="0" borderId="13" xfId="0" applyFont="1" applyFill="1" applyBorder="1" applyAlignment="1">
      <alignment horizontal="center" vertical="top" wrapText="1" readingOrder="1"/>
    </xf>
    <xf numFmtId="0" fontId="19" fillId="0" borderId="4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8" fillId="0" borderId="2" xfId="9" applyFont="1" applyFill="1" applyBorder="1" applyAlignment="1">
      <alignment horizontal="left"/>
    </xf>
    <xf numFmtId="0" fontId="18" fillId="0" borderId="0" xfId="9" applyFont="1" applyFill="1" applyBorder="1" applyAlignment="1">
      <alignment horizontal="left"/>
    </xf>
    <xf numFmtId="0" fontId="18" fillId="0" borderId="3" xfId="9" applyFont="1" applyFill="1" applyBorder="1" applyAlignment="1">
      <alignment horizontal="left"/>
    </xf>
    <xf numFmtId="0" fontId="19" fillId="0" borderId="5" xfId="7" applyFont="1" applyFill="1" applyBorder="1" applyAlignment="1">
      <alignment horizontal="center" vertical="top" readingOrder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5" xfId="7" applyFont="1" applyBorder="1" applyAlignment="1">
      <alignment horizontal="center"/>
    </xf>
    <xf numFmtId="0" fontId="21" fillId="0" borderId="0" xfId="0" applyFont="1" applyBorder="1" applyAlignment="1">
      <alignment horizontal="left" vertical="top" wrapText="1"/>
    </xf>
    <xf numFmtId="0" fontId="18" fillId="0" borderId="2" xfId="7" applyFont="1" applyFill="1" applyBorder="1" applyAlignment="1">
      <alignment horizontal="left"/>
    </xf>
    <xf numFmtId="0" fontId="18" fillId="0" borderId="0" xfId="7" applyFont="1" applyFill="1" applyBorder="1" applyAlignment="1">
      <alignment horizontal="left"/>
    </xf>
    <xf numFmtId="0" fontId="18" fillId="0" borderId="3" xfId="7" applyFont="1" applyFill="1" applyBorder="1" applyAlignment="1">
      <alignment horizontal="left"/>
    </xf>
    <xf numFmtId="0" fontId="19" fillId="0" borderId="5" xfId="9" applyFont="1" applyFill="1" applyBorder="1" applyAlignment="1">
      <alignment horizontal="center" vertical="top" wrapText="1" readingOrder="1"/>
    </xf>
    <xf numFmtId="0" fontId="19" fillId="0" borderId="5" xfId="0" applyFont="1" applyFill="1" applyBorder="1" applyAlignment="1">
      <alignment horizontal="center" vertical="top"/>
    </xf>
    <xf numFmtId="0" fontId="18" fillId="0" borderId="2" xfId="7" applyFont="1" applyFill="1" applyBorder="1" applyAlignment="1">
      <alignment horizontal="left" vertical="top" readingOrder="1"/>
    </xf>
    <xf numFmtId="0" fontId="18" fillId="0" borderId="0" xfId="7" applyFont="1" applyFill="1" applyBorder="1" applyAlignment="1">
      <alignment horizontal="left" vertical="top" readingOrder="1"/>
    </xf>
    <xf numFmtId="0" fontId="18" fillId="0" borderId="3" xfId="7" applyFont="1" applyFill="1" applyBorder="1" applyAlignment="1">
      <alignment horizontal="left" vertical="top" readingOrder="1"/>
    </xf>
    <xf numFmtId="0" fontId="19" fillId="2" borderId="2" xfId="6" applyFont="1" applyFill="1" applyBorder="1" applyAlignment="1">
      <alignment horizontal="left" vertical="top" wrapText="1" readingOrder="1"/>
    </xf>
    <xf numFmtId="0" fontId="19" fillId="2" borderId="0" xfId="6" applyFont="1" applyFill="1" applyBorder="1" applyAlignment="1">
      <alignment horizontal="left" vertical="top" wrapText="1" readingOrder="1"/>
    </xf>
    <xf numFmtId="0" fontId="19" fillId="2" borderId="3" xfId="6" applyFont="1" applyFill="1" applyBorder="1" applyAlignment="1">
      <alignment horizontal="left" vertical="top" wrapText="1" readingOrder="1"/>
    </xf>
    <xf numFmtId="0" fontId="17" fillId="0" borderId="5" xfId="7" applyFont="1" applyFill="1" applyBorder="1" applyAlignment="1">
      <alignment horizontal="center"/>
    </xf>
    <xf numFmtId="0" fontId="15" fillId="0" borderId="4" xfId="5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15" fillId="0" borderId="5" xfId="5" applyBorder="1" applyAlignment="1">
      <alignment wrapText="1"/>
    </xf>
    <xf numFmtId="0" fontId="0" fillId="0" borderId="5" xfId="0" applyBorder="1" applyAlignment="1">
      <alignment wrapText="1"/>
    </xf>
    <xf numFmtId="0" fontId="19" fillId="0" borderId="17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9" applyFont="1" applyBorder="1" applyAlignment="1">
      <alignment horizontal="center" vertical="top"/>
    </xf>
    <xf numFmtId="0" fontId="19" fillId="0" borderId="15" xfId="9" applyFont="1" applyBorder="1" applyAlignment="1">
      <alignment horizontal="center" vertical="top"/>
    </xf>
    <xf numFmtId="0" fontId="19" fillId="0" borderId="13" xfId="9" applyFont="1" applyBorder="1" applyAlignment="1">
      <alignment horizontal="center" vertical="top"/>
    </xf>
    <xf numFmtId="0" fontId="19" fillId="0" borderId="4" xfId="9" applyFont="1" applyFill="1" applyBorder="1" applyAlignment="1">
      <alignment horizontal="center" vertical="top" readingOrder="1"/>
    </xf>
    <xf numFmtId="0" fontId="19" fillId="0" borderId="13" xfId="9" applyFont="1" applyFill="1" applyBorder="1" applyAlignment="1">
      <alignment horizontal="center" vertical="top" readingOrder="1"/>
    </xf>
    <xf numFmtId="164" fontId="18" fillId="0" borderId="2" xfId="7" applyNumberFormat="1" applyFont="1" applyFill="1" applyBorder="1" applyAlignment="1">
      <alignment horizontal="left"/>
    </xf>
    <xf numFmtId="0" fontId="19" fillId="2" borderId="2" xfId="6" applyFont="1" applyFill="1" applyBorder="1" applyAlignment="1" applyProtection="1">
      <alignment horizontal="left" vertical="top" wrapText="1" readingOrder="1"/>
    </xf>
    <xf numFmtId="0" fontId="16" fillId="0" borderId="0" xfId="8" applyBorder="1"/>
    <xf numFmtId="0" fontId="16" fillId="0" borderId="3" xfId="8" applyBorder="1"/>
    <xf numFmtId="0" fontId="19" fillId="0" borderId="4" xfId="9" applyFont="1" applyFill="1" applyBorder="1" applyAlignment="1">
      <alignment horizontal="center" vertical="top" wrapText="1" readingOrder="1"/>
    </xf>
    <xf numFmtId="0" fontId="19" fillId="0" borderId="13" xfId="9" applyFont="1" applyFill="1" applyBorder="1" applyAlignment="1">
      <alignment horizontal="center" vertical="top" wrapText="1" readingOrder="1"/>
    </xf>
    <xf numFmtId="49" fontId="19" fillId="3" borderId="0" xfId="0" applyNumberFormat="1" applyFont="1" applyFill="1" applyBorder="1" applyAlignment="1">
      <alignment horizontal="left"/>
    </xf>
    <xf numFmtId="0" fontId="0" fillId="0" borderId="0" xfId="7" applyFont="1" applyFill="1" applyAlignment="1">
      <alignment horizontal="left" vertical="center" wrapText="1"/>
    </xf>
    <xf numFmtId="0" fontId="0" fillId="0" borderId="22" xfId="7" applyFont="1" applyFill="1" applyBorder="1" applyAlignment="1">
      <alignment horizontal="left" vertical="center" wrapText="1"/>
    </xf>
    <xf numFmtId="0" fontId="13" fillId="0" borderId="19" xfId="7" applyFont="1" applyBorder="1"/>
    <xf numFmtId="168" fontId="13" fillId="0" borderId="19" xfId="7" applyNumberFormat="1" applyFont="1" applyBorder="1"/>
    <xf numFmtId="10" fontId="13" fillId="0" borderId="19" xfId="12" applyNumberFormat="1" applyFont="1" applyBorder="1"/>
    <xf numFmtId="0" fontId="4" fillId="0" borderId="0" xfId="7" applyNumberFormat="1" applyFont="1" applyFill="1" applyBorder="1" applyAlignment="1">
      <alignment horizontal="left"/>
    </xf>
    <xf numFmtId="168" fontId="13" fillId="0" borderId="0" xfId="7" applyNumberFormat="1" applyFont="1" applyFill="1" applyBorder="1"/>
    <xf numFmtId="10" fontId="13" fillId="0" borderId="0" xfId="12" applyNumberFormat="1" applyFont="1" applyFill="1" applyBorder="1"/>
    <xf numFmtId="4" fontId="13" fillId="0" borderId="0" xfId="7" applyNumberFormat="1" applyFont="1" applyFill="1" applyBorder="1"/>
    <xf numFmtId="0" fontId="13" fillId="0" borderId="0" xfId="7" applyFont="1" applyFill="1" applyBorder="1"/>
  </cellXfs>
  <cellStyles count="13">
    <cellStyle name="Comma 2" xfId="1"/>
    <cellStyle name="Comma 3" xfId="2"/>
    <cellStyle name="Comma 3 2" xfId="3"/>
    <cellStyle name="Comma 4" xfId="4"/>
    <cellStyle name="Hyperlink" xfId="5" builtinId="8"/>
    <cellStyle name="Normal" xfId="0" builtinId="0"/>
    <cellStyle name="Normal 2" xfId="6"/>
    <cellStyle name="Normal 3" xfId="7"/>
    <cellStyle name="Normal 3 2" xfId="8"/>
    <cellStyle name="Normal 4" xfId="9"/>
    <cellStyle name="Normal_PORTFOLIOS AS ON 30 Sep 2011" xfId="10"/>
    <cellStyle name="Percent" xfId="11" builtinId="5"/>
    <cellStyle name="Percent 2" xfId="1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tfs.com/content/dam/lnt-financial-services/lnt-mutual-fund/downloads/valuation-policy/RBNL-Valuation-Disclosure-Note.pdf" TargetMode="External"/><Relationship Id="rId2" Type="http://schemas.openxmlformats.org/officeDocument/2006/relationships/hyperlink" Target="https://www.ltfs.com/content/dam/lnt-financial-services/lnt-mutual-fund/downloads/valuation-policy/RBNL-Valuation-Disclosure-Note.pdf" TargetMode="External"/><Relationship Id="rId1" Type="http://schemas.openxmlformats.org/officeDocument/2006/relationships/hyperlink" Target="https://www.ltfs.com/content/dam/lnt-financial-services/lnt-mutual-fund/downloads/valuation-policy/RBNL-Valuation-Disclosure-Note.pdf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tabSelected="1" view="pageBreakPreview" topLeftCell="B3" zoomScale="80" zoomScaleNormal="100" zoomScaleSheetLayoutView="80" workbookViewId="0">
      <selection activeCell="B3" sqref="B3:G3"/>
    </sheetView>
  </sheetViews>
  <sheetFormatPr defaultRowHeight="15" x14ac:dyDescent="0.25"/>
  <cols>
    <col min="1" max="1" width="9.140625" style="3" hidden="1" customWidth="1"/>
    <col min="2" max="2" width="81.5703125" style="3" bestFit="1" customWidth="1"/>
    <col min="3" max="3" width="23" style="3" bestFit="1" customWidth="1"/>
    <col min="4" max="4" width="14.5703125" style="3" bestFit="1" customWidth="1"/>
    <col min="5" max="7" width="15.42578125" style="3" customWidth="1"/>
    <col min="8" max="8" width="17.42578125" style="64" customWidth="1"/>
    <col min="9" max="9" width="14.85546875" style="1" bestFit="1" customWidth="1"/>
    <col min="10" max="10" width="16.7109375" style="2" customWidth="1"/>
    <col min="11" max="11" width="9.85546875" style="3" bestFit="1" customWidth="1"/>
    <col min="12" max="16384" width="9.140625" style="3"/>
  </cols>
  <sheetData>
    <row r="1" spans="2:10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10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10" x14ac:dyDescent="0.25">
      <c r="B3" s="538" t="s">
        <v>929</v>
      </c>
      <c r="C3" s="538"/>
      <c r="D3" s="538"/>
      <c r="E3" s="538"/>
      <c r="F3" s="538"/>
      <c r="G3" s="538"/>
      <c r="H3" s="329"/>
    </row>
    <row r="4" spans="2:10" x14ac:dyDescent="0.25">
      <c r="B4" s="538" t="s">
        <v>935</v>
      </c>
      <c r="C4" s="538"/>
      <c r="D4" s="538"/>
      <c r="E4" s="538"/>
      <c r="F4" s="538"/>
      <c r="G4" s="538"/>
      <c r="H4" s="329"/>
    </row>
    <row r="5" spans="2:10" x14ac:dyDescent="0.25">
      <c r="B5" s="4" t="s">
        <v>2</v>
      </c>
      <c r="C5" s="5"/>
      <c r="D5" s="6"/>
      <c r="E5" s="7"/>
      <c r="F5" s="7"/>
      <c r="G5" s="7"/>
      <c r="H5" s="8"/>
    </row>
    <row r="6" spans="2:10" x14ac:dyDescent="0.25">
      <c r="B6" s="9" t="s">
        <v>3</v>
      </c>
      <c r="C6" s="5"/>
      <c r="D6" s="10"/>
      <c r="E6" s="5"/>
      <c r="F6" s="5"/>
      <c r="G6" s="5"/>
      <c r="H6" s="11"/>
    </row>
    <row r="7" spans="2:10" x14ac:dyDescent="0.25">
      <c r="B7" s="9" t="s">
        <v>514</v>
      </c>
      <c r="C7" s="12"/>
      <c r="D7" s="13"/>
      <c r="E7" s="12"/>
      <c r="F7" s="12"/>
      <c r="G7" s="12"/>
      <c r="H7" s="14"/>
    </row>
    <row r="8" spans="2:10" s="18" customFormat="1" x14ac:dyDescent="0.25">
      <c r="B8" s="9"/>
      <c r="C8" s="15"/>
      <c r="D8" s="16"/>
      <c r="E8" s="15"/>
      <c r="F8" s="15"/>
      <c r="G8" s="15"/>
      <c r="H8" s="17"/>
      <c r="I8" s="1"/>
      <c r="J8" s="2"/>
    </row>
    <row r="9" spans="2:10" s="18" customFormat="1" ht="35.1" customHeight="1" x14ac:dyDescent="0.25"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  <c r="I9" s="1"/>
      <c r="J9" s="24"/>
    </row>
    <row r="10" spans="2:10" s="18" customFormat="1" ht="21" customHeight="1" x14ac:dyDescent="0.25">
      <c r="B10" s="9" t="s">
        <v>934</v>
      </c>
      <c r="C10" s="25"/>
      <c r="D10" s="140"/>
      <c r="E10" s="171"/>
      <c r="F10" s="172"/>
      <c r="G10" s="172"/>
      <c r="H10" s="172"/>
      <c r="I10" s="1"/>
      <c r="J10" s="24"/>
    </row>
    <row r="11" spans="2:10" s="18" customFormat="1" x14ac:dyDescent="0.25">
      <c r="B11" s="29" t="s">
        <v>26</v>
      </c>
      <c r="C11" s="30"/>
      <c r="D11" s="36"/>
      <c r="E11" s="32"/>
      <c r="F11" s="33"/>
      <c r="G11" s="33"/>
      <c r="H11" s="34"/>
      <c r="I11" s="1"/>
      <c r="J11" s="1"/>
    </row>
    <row r="12" spans="2:10" s="18" customFormat="1" x14ac:dyDescent="0.25">
      <c r="B12" s="29" t="s">
        <v>89</v>
      </c>
      <c r="C12" s="30"/>
      <c r="D12" s="36"/>
      <c r="E12" s="32"/>
      <c r="F12" s="33"/>
      <c r="G12" s="33"/>
      <c r="H12" s="34"/>
      <c r="I12" s="1"/>
      <c r="J12" s="1"/>
    </row>
    <row r="13" spans="2:10" s="18" customFormat="1" x14ac:dyDescent="0.25">
      <c r="B13" s="30" t="s">
        <v>265</v>
      </c>
      <c r="C13" s="30" t="s">
        <v>17</v>
      </c>
      <c r="D13" s="36">
        <v>1918000</v>
      </c>
      <c r="E13" s="32">
        <v>2038.76</v>
      </c>
      <c r="F13" s="33">
        <v>31.07</v>
      </c>
      <c r="G13" s="33">
        <v>6.3140000000000001</v>
      </c>
      <c r="H13" s="448" t="s">
        <v>266</v>
      </c>
      <c r="I13" s="1"/>
      <c r="J13" s="1"/>
    </row>
    <row r="14" spans="2:10" s="18" customFormat="1" x14ac:dyDescent="0.25">
      <c r="B14" s="30" t="s">
        <v>309</v>
      </c>
      <c r="C14" s="30" t="s">
        <v>17</v>
      </c>
      <c r="D14" s="36">
        <v>1500000</v>
      </c>
      <c r="E14" s="32">
        <v>1585.58</v>
      </c>
      <c r="F14" s="33">
        <v>24.16</v>
      </c>
      <c r="G14" s="33">
        <v>6.1644999999999994</v>
      </c>
      <c r="H14" s="448" t="s">
        <v>310</v>
      </c>
      <c r="I14" s="1"/>
      <c r="J14" s="1"/>
    </row>
    <row r="15" spans="2:10" s="18" customFormat="1" x14ac:dyDescent="0.25">
      <c r="B15" s="30" t="s">
        <v>260</v>
      </c>
      <c r="C15" s="30" t="s">
        <v>17</v>
      </c>
      <c r="D15" s="36">
        <v>250000</v>
      </c>
      <c r="E15" s="32">
        <v>258.76</v>
      </c>
      <c r="F15" s="33">
        <v>3.94</v>
      </c>
      <c r="G15" s="33">
        <v>6.3902000000000001</v>
      </c>
      <c r="H15" s="448" t="s">
        <v>261</v>
      </c>
      <c r="I15" s="1"/>
      <c r="J15" s="1"/>
    </row>
    <row r="16" spans="2:10" s="18" customFormat="1" x14ac:dyDescent="0.25">
      <c r="B16" s="30" t="s">
        <v>29</v>
      </c>
      <c r="C16" s="30" t="s">
        <v>17</v>
      </c>
      <c r="D16" s="36">
        <v>50000</v>
      </c>
      <c r="E16" s="32">
        <v>54.61</v>
      </c>
      <c r="F16" s="33">
        <v>0.83</v>
      </c>
      <c r="G16" s="33">
        <v>4.9002999999999997</v>
      </c>
      <c r="H16" s="448" t="s">
        <v>30</v>
      </c>
      <c r="I16" s="1"/>
      <c r="J16" s="1"/>
    </row>
    <row r="17" spans="2:10" s="46" customFormat="1" x14ac:dyDescent="0.25">
      <c r="B17" s="29" t="s">
        <v>25</v>
      </c>
      <c r="C17" s="29"/>
      <c r="D17" s="41"/>
      <c r="E17" s="43">
        <f>SUM(E13:E16)</f>
        <v>3937.7100000000005</v>
      </c>
      <c r="F17" s="43">
        <f>SUM(F13:F16)</f>
        <v>60</v>
      </c>
      <c r="G17" s="44"/>
      <c r="H17" s="45"/>
      <c r="I17" s="1"/>
      <c r="J17" s="1"/>
    </row>
    <row r="18" spans="2:10" s="18" customFormat="1" x14ac:dyDescent="0.25">
      <c r="B18" s="29" t="s">
        <v>31</v>
      </c>
      <c r="C18" s="30"/>
      <c r="D18" s="36"/>
      <c r="E18" s="32"/>
      <c r="F18" s="33"/>
      <c r="G18" s="33"/>
      <c r="H18" s="45"/>
      <c r="I18" s="1"/>
      <c r="J18" s="1"/>
    </row>
    <row r="19" spans="2:10" s="18" customFormat="1" x14ac:dyDescent="0.25">
      <c r="B19" s="29" t="s">
        <v>32</v>
      </c>
      <c r="C19" s="30"/>
      <c r="D19" s="36"/>
      <c r="E19" s="32">
        <v>2616.42</v>
      </c>
      <c r="F19" s="319">
        <v>39.869999999999997</v>
      </c>
      <c r="G19" s="33"/>
      <c r="H19" s="45"/>
      <c r="I19" s="1"/>
      <c r="J19" s="1"/>
    </row>
    <row r="20" spans="2:10" s="18" customFormat="1" x14ac:dyDescent="0.25">
      <c r="B20" s="29" t="s">
        <v>33</v>
      </c>
      <c r="C20" s="30"/>
      <c r="D20" s="47"/>
      <c r="E20" s="48">
        <v>8.6300000000001091</v>
      </c>
      <c r="F20" s="319">
        <v>0.13</v>
      </c>
      <c r="G20" s="33"/>
      <c r="H20" s="45"/>
      <c r="I20" s="1"/>
      <c r="J20" s="1"/>
    </row>
    <row r="21" spans="2:10" s="18" customFormat="1" x14ac:dyDescent="0.25">
      <c r="B21" s="49" t="s">
        <v>34</v>
      </c>
      <c r="C21" s="49"/>
      <c r="D21" s="50"/>
      <c r="E21" s="51">
        <f>+E17+E19+E20</f>
        <v>6562.7600000000011</v>
      </c>
      <c r="F21" s="311">
        <f>+F17+F19+F20</f>
        <v>100</v>
      </c>
      <c r="G21" s="53"/>
      <c r="H21" s="54"/>
      <c r="I21" s="1"/>
      <c r="J21" s="1"/>
    </row>
    <row r="22" spans="2:10" s="18" customFormat="1" x14ac:dyDescent="0.25">
      <c r="B22" s="55" t="s">
        <v>35</v>
      </c>
      <c r="C22" s="56"/>
      <c r="D22" s="57"/>
      <c r="E22" s="58"/>
      <c r="F22" s="58"/>
      <c r="G22" s="58"/>
      <c r="H22" s="59"/>
      <c r="I22" s="1"/>
      <c r="J22" s="1"/>
    </row>
    <row r="23" spans="2:10" s="46" customFormat="1" ht="15.75" customHeight="1" x14ac:dyDescent="0.25">
      <c r="B23" s="540" t="s">
        <v>36</v>
      </c>
      <c r="C23" s="541"/>
      <c r="D23" s="541"/>
      <c r="E23" s="541"/>
      <c r="F23" s="541"/>
      <c r="G23" s="541"/>
      <c r="H23" s="542"/>
      <c r="I23" s="1"/>
      <c r="J23" s="1"/>
    </row>
    <row r="24" spans="2:10" s="46" customFormat="1" ht="15.75" customHeight="1" x14ac:dyDescent="0.25">
      <c r="B24" s="288" t="s">
        <v>96</v>
      </c>
      <c r="C24" s="289"/>
      <c r="D24" s="289"/>
      <c r="E24" s="289"/>
      <c r="F24" s="289"/>
      <c r="G24" s="289"/>
      <c r="H24" s="290"/>
      <c r="I24" s="1"/>
      <c r="J24" s="1"/>
    </row>
    <row r="25" spans="2:10" s="46" customFormat="1" ht="15.75" customHeight="1" x14ac:dyDescent="0.25">
      <c r="B25" s="288" t="s">
        <v>313</v>
      </c>
      <c r="C25" s="289"/>
      <c r="D25" s="289"/>
      <c r="E25" s="289"/>
      <c r="F25" s="289"/>
      <c r="G25" s="289"/>
      <c r="H25" s="290"/>
      <c r="I25" s="1"/>
      <c r="J25" s="1"/>
    </row>
    <row r="26" spans="2:10" x14ac:dyDescent="0.25">
      <c r="J26" s="1"/>
    </row>
    <row r="27" spans="2:10" x14ac:dyDescent="0.25">
      <c r="B27" s="336" t="s">
        <v>486</v>
      </c>
      <c r="C27" s="330"/>
      <c r="D27" s="330"/>
      <c r="E27" s="330"/>
      <c r="F27" s="330"/>
      <c r="G27" s="330"/>
      <c r="H27" s="331"/>
      <c r="J27" s="1"/>
    </row>
    <row r="28" spans="2:10" x14ac:dyDescent="0.25">
      <c r="B28" s="543" t="s">
        <v>487</v>
      </c>
      <c r="C28" s="544"/>
      <c r="D28" s="544"/>
      <c r="E28" s="544"/>
      <c r="F28" s="544"/>
      <c r="G28" s="544"/>
      <c r="H28" s="545"/>
      <c r="J28" s="1"/>
    </row>
    <row r="29" spans="2:10" x14ac:dyDescent="0.25">
      <c r="B29" s="337" t="s">
        <v>537</v>
      </c>
      <c r="C29" s="546" t="s">
        <v>488</v>
      </c>
      <c r="D29" s="547"/>
      <c r="E29" s="548" t="s">
        <v>533</v>
      </c>
      <c r="F29" s="549"/>
      <c r="G29" s="549"/>
      <c r="H29" s="550"/>
      <c r="J29" s="1"/>
    </row>
    <row r="30" spans="2:10" x14ac:dyDescent="0.25">
      <c r="B30" s="338" t="s">
        <v>489</v>
      </c>
      <c r="C30" s="339">
        <v>11.3752</v>
      </c>
      <c r="D30" s="340"/>
      <c r="E30" s="341"/>
      <c r="F30" s="524">
        <v>11.1213</v>
      </c>
      <c r="G30" s="524"/>
      <c r="H30" s="524"/>
      <c r="J30" s="1"/>
    </row>
    <row r="31" spans="2:10" x14ac:dyDescent="0.25">
      <c r="B31" s="338" t="s">
        <v>490</v>
      </c>
      <c r="C31" s="339">
        <v>11.494400000000001</v>
      </c>
      <c r="D31" s="340"/>
      <c r="E31" s="341"/>
      <c r="F31" s="524">
        <v>10.905900000000001</v>
      </c>
      <c r="G31" s="524"/>
      <c r="H31" s="524"/>
      <c r="J31" s="1"/>
    </row>
    <row r="32" spans="2:10" x14ac:dyDescent="0.25">
      <c r="B32" s="338" t="s">
        <v>491</v>
      </c>
      <c r="C32" s="339">
        <v>23.004999999999999</v>
      </c>
      <c r="D32" s="340"/>
      <c r="E32" s="341"/>
      <c r="F32" s="524">
        <v>23.2346</v>
      </c>
      <c r="G32" s="524"/>
      <c r="H32" s="524"/>
      <c r="J32" s="1"/>
    </row>
    <row r="33" spans="2:10" x14ac:dyDescent="0.25">
      <c r="B33" s="338" t="s">
        <v>492</v>
      </c>
      <c r="C33" s="339">
        <v>13.3559</v>
      </c>
      <c r="D33" s="340"/>
      <c r="E33" s="341"/>
      <c r="F33" s="524">
        <v>13.1084</v>
      </c>
      <c r="G33" s="524"/>
      <c r="H33" s="524"/>
      <c r="J33" s="1"/>
    </row>
    <row r="34" spans="2:10" x14ac:dyDescent="0.25">
      <c r="B34" s="338" t="s">
        <v>493</v>
      </c>
      <c r="C34" s="339">
        <v>11.8445</v>
      </c>
      <c r="D34" s="340"/>
      <c r="E34" s="341"/>
      <c r="F34" s="524">
        <v>11.280799999999999</v>
      </c>
      <c r="G34" s="524"/>
      <c r="H34" s="524"/>
      <c r="J34" s="1"/>
    </row>
    <row r="35" spans="2:10" x14ac:dyDescent="0.25">
      <c r="B35" s="338" t="s">
        <v>494</v>
      </c>
      <c r="C35" s="339">
        <v>24.197199999999999</v>
      </c>
      <c r="D35" s="340"/>
      <c r="E35" s="341"/>
      <c r="F35" s="524">
        <v>24.523700000000002</v>
      </c>
      <c r="G35" s="524"/>
      <c r="H35" s="524"/>
      <c r="J35" s="1"/>
    </row>
    <row r="36" spans="2:10" x14ac:dyDescent="0.25">
      <c r="B36" s="344" t="s">
        <v>933</v>
      </c>
      <c r="C36" s="501"/>
      <c r="D36" s="501"/>
      <c r="E36" s="502"/>
      <c r="F36" s="503"/>
      <c r="G36" s="503"/>
      <c r="H36" s="503"/>
      <c r="J36" s="1"/>
    </row>
    <row r="37" spans="2:10" x14ac:dyDescent="0.25">
      <c r="B37" s="342" t="s">
        <v>525</v>
      </c>
      <c r="C37" s="294"/>
      <c r="D37" s="294"/>
      <c r="E37" s="294"/>
      <c r="F37" s="294"/>
      <c r="G37" s="294"/>
      <c r="H37" s="343"/>
      <c r="J37" s="1"/>
    </row>
    <row r="38" spans="2:10" x14ac:dyDescent="0.25">
      <c r="B38" s="525" t="s">
        <v>526</v>
      </c>
      <c r="C38" s="526"/>
      <c r="D38" s="526"/>
      <c r="E38" s="526"/>
      <c r="F38" s="526"/>
      <c r="G38" s="526"/>
      <c r="H38" s="527"/>
      <c r="J38" s="1"/>
    </row>
    <row r="39" spans="2:10" x14ac:dyDescent="0.25">
      <c r="B39" s="344" t="s">
        <v>527</v>
      </c>
      <c r="C39" s="345"/>
      <c r="D39" s="345"/>
      <c r="E39" s="345"/>
      <c r="F39" s="345"/>
      <c r="G39" s="346"/>
      <c r="H39" s="347"/>
      <c r="J39" s="1"/>
    </row>
    <row r="40" spans="2:10" x14ac:dyDescent="0.25">
      <c r="B40" s="348" t="s">
        <v>495</v>
      </c>
      <c r="C40" s="349" t="s">
        <v>496</v>
      </c>
      <c r="D40" s="350"/>
      <c r="E40" s="350"/>
      <c r="F40" s="350"/>
      <c r="G40" s="351"/>
      <c r="H40" s="179"/>
      <c r="J40" s="1"/>
    </row>
    <row r="41" spans="2:10" x14ac:dyDescent="0.25">
      <c r="B41" s="338" t="s">
        <v>489</v>
      </c>
      <c r="C41" s="360">
        <v>0.37</v>
      </c>
      <c r="D41" s="350"/>
      <c r="E41" s="350"/>
      <c r="F41" s="350"/>
      <c r="G41" s="351"/>
      <c r="H41" s="179"/>
      <c r="J41" s="1"/>
    </row>
    <row r="42" spans="2:10" x14ac:dyDescent="0.25">
      <c r="B42" s="338" t="s">
        <v>492</v>
      </c>
      <c r="C42" s="360">
        <v>0.43000000000000005</v>
      </c>
      <c r="D42" s="350"/>
      <c r="E42" s="350"/>
      <c r="F42" s="350"/>
      <c r="G42" s="351"/>
      <c r="H42" s="179"/>
      <c r="J42" s="1"/>
    </row>
    <row r="43" spans="2:10" x14ac:dyDescent="0.25">
      <c r="B43" s="338" t="s">
        <v>490</v>
      </c>
      <c r="C43" s="360">
        <v>0.7</v>
      </c>
      <c r="D43" s="350"/>
      <c r="E43" s="350"/>
      <c r="F43" s="350"/>
      <c r="G43" s="351"/>
      <c r="H43" s="179"/>
      <c r="J43" s="1"/>
    </row>
    <row r="44" spans="2:10" x14ac:dyDescent="0.25">
      <c r="B44" s="338" t="s">
        <v>493</v>
      </c>
      <c r="C44" s="360">
        <v>0.72</v>
      </c>
      <c r="D44" s="352"/>
      <c r="E44" s="350"/>
      <c r="F44" s="350"/>
      <c r="G44" s="351"/>
      <c r="H44" s="179"/>
      <c r="J44" s="1"/>
    </row>
    <row r="45" spans="2:10" x14ac:dyDescent="0.25">
      <c r="B45" s="528" t="s">
        <v>528</v>
      </c>
      <c r="C45" s="529"/>
      <c r="D45" s="529"/>
      <c r="E45" s="529"/>
      <c r="F45" s="529"/>
      <c r="G45" s="529"/>
      <c r="H45" s="530"/>
      <c r="J45" s="1"/>
    </row>
    <row r="46" spans="2:10" x14ac:dyDescent="0.25">
      <c r="B46" s="531" t="s">
        <v>515</v>
      </c>
      <c r="C46" s="532"/>
      <c r="D46" s="532"/>
      <c r="E46" s="532"/>
      <c r="F46" s="532"/>
      <c r="G46" s="532"/>
      <c r="H46" s="533"/>
      <c r="J46" s="1"/>
    </row>
    <row r="47" spans="2:10" x14ac:dyDescent="0.25">
      <c r="B47" s="344" t="s">
        <v>529</v>
      </c>
      <c r="C47" s="294"/>
      <c r="D47" s="294"/>
      <c r="E47" s="294"/>
      <c r="F47" s="294"/>
      <c r="G47" s="294"/>
      <c r="H47" s="335"/>
      <c r="J47" s="1"/>
    </row>
    <row r="48" spans="2:10" x14ac:dyDescent="0.25">
      <c r="B48" s="3" t="s">
        <v>530</v>
      </c>
      <c r="J48" s="1"/>
    </row>
    <row r="49" spans="2:10" x14ac:dyDescent="0.25">
      <c r="B49" s="3" t="s">
        <v>930</v>
      </c>
      <c r="J49" s="1"/>
    </row>
    <row r="50" spans="2:10" x14ac:dyDescent="0.25">
      <c r="J50" s="1"/>
    </row>
    <row r="51" spans="2:10" x14ac:dyDescent="0.25">
      <c r="J51" s="1"/>
    </row>
    <row r="52" spans="2:10" x14ac:dyDescent="0.25">
      <c r="J52" s="1"/>
    </row>
    <row r="53" spans="2:10" x14ac:dyDescent="0.25">
      <c r="J53" s="1"/>
    </row>
    <row r="54" spans="2:10" x14ac:dyDescent="0.25">
      <c r="J54" s="1"/>
    </row>
    <row r="55" spans="2:10" x14ac:dyDescent="0.25">
      <c r="J55" s="1"/>
    </row>
    <row r="56" spans="2:10" x14ac:dyDescent="0.25">
      <c r="J56" s="1"/>
    </row>
    <row r="57" spans="2:10" x14ac:dyDescent="0.25">
      <c r="J57" s="1"/>
    </row>
    <row r="58" spans="2:10" x14ac:dyDescent="0.25">
      <c r="J58" s="1"/>
    </row>
    <row r="59" spans="2:10" x14ac:dyDescent="0.25">
      <c r="J59" s="1"/>
    </row>
    <row r="60" spans="2:10" x14ac:dyDescent="0.25">
      <c r="J60" s="1"/>
    </row>
    <row r="61" spans="2:10" x14ac:dyDescent="0.25">
      <c r="J61" s="1"/>
    </row>
    <row r="62" spans="2:10" x14ac:dyDescent="0.25">
      <c r="J62" s="1"/>
    </row>
    <row r="63" spans="2:10" x14ac:dyDescent="0.25">
      <c r="J63" s="1"/>
    </row>
    <row r="64" spans="2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</sheetData>
  <mergeCells count="17">
    <mergeCell ref="F33:H33"/>
    <mergeCell ref="B1:H1"/>
    <mergeCell ref="B2:H2"/>
    <mergeCell ref="B23:H23"/>
    <mergeCell ref="B3:G3"/>
    <mergeCell ref="B4:G4"/>
    <mergeCell ref="B28:H28"/>
    <mergeCell ref="C29:D29"/>
    <mergeCell ref="E29:H29"/>
    <mergeCell ref="F30:H30"/>
    <mergeCell ref="F31:H31"/>
    <mergeCell ref="F32:H32"/>
    <mergeCell ref="F34:H34"/>
    <mergeCell ref="F35:H35"/>
    <mergeCell ref="B38:H38"/>
    <mergeCell ref="B45:H45"/>
    <mergeCell ref="B46:H46"/>
  </mergeCells>
  <pageMargins left="0.7" right="0.7" top="0.75" bottom="0.75" header="0.3" footer="0.3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219" hidden="1" customWidth="1"/>
    <col min="2" max="2" width="61.28515625" style="249" customWidth="1"/>
    <col min="3" max="3" width="23" style="249" customWidth="1"/>
    <col min="4" max="4" width="21.140625" style="249" customWidth="1"/>
    <col min="5" max="7" width="15.42578125" style="249" customWidth="1"/>
    <col min="8" max="8" width="22.7109375" style="250" customWidth="1"/>
    <col min="9" max="9" width="15.140625" style="1" bestFit="1" customWidth="1"/>
    <col min="10" max="11" width="9.140625" style="219"/>
    <col min="12" max="13" width="9.140625" style="220"/>
    <col min="14" max="16384" width="9.140625" style="219"/>
  </cols>
  <sheetData>
    <row r="1" spans="2:8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8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8" x14ac:dyDescent="0.25">
      <c r="B3" s="538" t="s">
        <v>929</v>
      </c>
      <c r="C3" s="538"/>
      <c r="D3" s="538"/>
      <c r="E3" s="538"/>
      <c r="F3" s="538"/>
      <c r="G3" s="538"/>
      <c r="H3" s="329"/>
    </row>
    <row r="4" spans="2:8" x14ac:dyDescent="0.25">
      <c r="B4" s="538" t="s">
        <v>935</v>
      </c>
      <c r="C4" s="538"/>
      <c r="D4" s="538"/>
      <c r="E4" s="538"/>
      <c r="F4" s="538"/>
      <c r="G4" s="538"/>
      <c r="H4" s="329"/>
    </row>
    <row r="5" spans="2:8" x14ac:dyDescent="0.25">
      <c r="B5" s="4" t="s">
        <v>2</v>
      </c>
      <c r="C5" s="221"/>
      <c r="D5" s="222"/>
      <c r="E5" s="223"/>
      <c r="F5" s="223"/>
      <c r="G5" s="223"/>
      <c r="H5" s="224"/>
    </row>
    <row r="6" spans="2:8" ht="15" customHeight="1" x14ac:dyDescent="0.25">
      <c r="B6" s="586" t="s">
        <v>224</v>
      </c>
      <c r="C6" s="587"/>
      <c r="D6" s="587"/>
      <c r="E6" s="587"/>
      <c r="F6" s="587"/>
      <c r="G6" s="587"/>
      <c r="H6" s="588"/>
    </row>
    <row r="7" spans="2:8" x14ac:dyDescent="0.25">
      <c r="B7" s="9" t="s">
        <v>514</v>
      </c>
      <c r="C7" s="225"/>
      <c r="D7" s="226"/>
      <c r="E7" s="225"/>
      <c r="F7" s="225"/>
      <c r="G7" s="225"/>
      <c r="H7" s="227"/>
    </row>
    <row r="8" spans="2:8" x14ac:dyDescent="0.25">
      <c r="B8" s="228"/>
      <c r="C8" s="225"/>
      <c r="D8" s="226"/>
      <c r="E8" s="225"/>
      <c r="F8" s="225"/>
      <c r="G8" s="225"/>
      <c r="H8" s="227"/>
    </row>
    <row r="9" spans="2:8" ht="35.1" customHeight="1" x14ac:dyDescent="0.25">
      <c r="B9" s="229" t="s">
        <v>4</v>
      </c>
      <c r="C9" s="198" t="s">
        <v>5</v>
      </c>
      <c r="D9" s="230" t="s">
        <v>6</v>
      </c>
      <c r="E9" s="231" t="s">
        <v>7</v>
      </c>
      <c r="F9" s="232" t="s">
        <v>8</v>
      </c>
      <c r="G9" s="23" t="s">
        <v>322</v>
      </c>
      <c r="H9" s="232" t="s">
        <v>10</v>
      </c>
    </row>
    <row r="10" spans="2:8" ht="23.25" customHeight="1" x14ac:dyDescent="0.25">
      <c r="B10" s="228" t="s">
        <v>934</v>
      </c>
      <c r="C10" s="201"/>
      <c r="D10" s="521"/>
      <c r="E10" s="522"/>
      <c r="F10" s="523"/>
      <c r="G10" s="172"/>
      <c r="H10" s="523"/>
    </row>
    <row r="11" spans="2:8" x14ac:dyDescent="0.25">
      <c r="B11" s="86" t="s">
        <v>26</v>
      </c>
      <c r="C11" s="130"/>
      <c r="D11" s="132"/>
      <c r="E11" s="128"/>
      <c r="F11" s="127"/>
      <c r="G11" s="127"/>
      <c r="H11" s="34"/>
    </row>
    <row r="12" spans="2:8" x14ac:dyDescent="0.25">
      <c r="B12" s="86" t="s">
        <v>89</v>
      </c>
      <c r="C12" s="130"/>
      <c r="D12" s="129"/>
      <c r="E12" s="128"/>
      <c r="F12" s="127"/>
      <c r="G12" s="127"/>
      <c r="H12" s="34"/>
    </row>
    <row r="13" spans="2:8" x14ac:dyDescent="0.25">
      <c r="B13" s="131" t="s">
        <v>309</v>
      </c>
      <c r="C13" s="130" t="s">
        <v>17</v>
      </c>
      <c r="D13" s="129">
        <v>6000000</v>
      </c>
      <c r="E13" s="128">
        <v>6342.34</v>
      </c>
      <c r="F13" s="127">
        <v>24.17</v>
      </c>
      <c r="G13" s="127">
        <v>6.1644999999999994</v>
      </c>
      <c r="H13" s="449" t="s">
        <v>310</v>
      </c>
    </row>
    <row r="14" spans="2:8" x14ac:dyDescent="0.25">
      <c r="B14" s="131" t="s">
        <v>265</v>
      </c>
      <c r="C14" s="130" t="s">
        <v>17</v>
      </c>
      <c r="D14" s="129">
        <v>5082000</v>
      </c>
      <c r="E14" s="128">
        <v>5401.97</v>
      </c>
      <c r="F14" s="127">
        <v>20.58</v>
      </c>
      <c r="G14" s="127">
        <v>6.3140000000000001</v>
      </c>
      <c r="H14" s="449" t="s">
        <v>266</v>
      </c>
    </row>
    <row r="15" spans="2:8" x14ac:dyDescent="0.25">
      <c r="B15" s="131" t="s">
        <v>225</v>
      </c>
      <c r="C15" s="130" t="s">
        <v>17</v>
      </c>
      <c r="D15" s="129">
        <v>5000000</v>
      </c>
      <c r="E15" s="128">
        <v>5325.87</v>
      </c>
      <c r="F15" s="127">
        <v>20.29</v>
      </c>
      <c r="G15" s="127">
        <v>6.4369999999999994</v>
      </c>
      <c r="H15" s="449" t="s">
        <v>226</v>
      </c>
    </row>
    <row r="16" spans="2:8" x14ac:dyDescent="0.25">
      <c r="B16" s="131" t="s">
        <v>260</v>
      </c>
      <c r="C16" s="130" t="s">
        <v>17</v>
      </c>
      <c r="D16" s="129">
        <v>2500000</v>
      </c>
      <c r="E16" s="128">
        <v>2587.6</v>
      </c>
      <c r="F16" s="127">
        <v>9.86</v>
      </c>
      <c r="G16" s="127">
        <v>6.3902000000000001</v>
      </c>
      <c r="H16" s="449" t="s">
        <v>261</v>
      </c>
    </row>
    <row r="17" spans="1:13" x14ac:dyDescent="0.25">
      <c r="B17" s="131" t="s">
        <v>311</v>
      </c>
      <c r="C17" s="130" t="s">
        <v>17</v>
      </c>
      <c r="D17" s="129">
        <v>72500</v>
      </c>
      <c r="E17" s="128">
        <v>69.56</v>
      </c>
      <c r="F17" s="127">
        <v>0.27</v>
      </c>
      <c r="G17" s="127">
        <v>6.6807999999999996</v>
      </c>
      <c r="H17" s="449" t="s">
        <v>312</v>
      </c>
    </row>
    <row r="18" spans="1:13" s="233" customFormat="1" x14ac:dyDescent="0.25">
      <c r="B18" s="86" t="s">
        <v>25</v>
      </c>
      <c r="C18" s="126"/>
      <c r="D18" s="125"/>
      <c r="E18" s="124">
        <f>SUM(E13:E17)</f>
        <v>19727.34</v>
      </c>
      <c r="F18" s="124">
        <f>SUM(F13:F17)</f>
        <v>75.169999999999987</v>
      </c>
      <c r="G18" s="123"/>
      <c r="H18" s="34"/>
      <c r="I18" s="1"/>
      <c r="J18" s="219"/>
      <c r="K18" s="219"/>
      <c r="L18" s="220"/>
      <c r="M18" s="220"/>
    </row>
    <row r="19" spans="1:13" s="233" customFormat="1" x14ac:dyDescent="0.25">
      <c r="B19" s="234" t="s">
        <v>31</v>
      </c>
      <c r="C19" s="130"/>
      <c r="D19" s="235"/>
      <c r="E19" s="236"/>
      <c r="F19" s="237"/>
      <c r="G19" s="237"/>
      <c r="H19" s="238"/>
      <c r="I19" s="1"/>
      <c r="J19" s="219"/>
      <c r="K19" s="219"/>
      <c r="L19" s="220"/>
      <c r="M19" s="220"/>
    </row>
    <row r="20" spans="1:13" s="233" customFormat="1" x14ac:dyDescent="0.25">
      <c r="B20" s="29" t="s">
        <v>32</v>
      </c>
      <c r="C20" s="130"/>
      <c r="D20" s="235"/>
      <c r="E20" s="239">
        <v>6547.31</v>
      </c>
      <c r="F20" s="323">
        <v>24.95</v>
      </c>
      <c r="G20" s="127"/>
      <c r="H20" s="238"/>
      <c r="I20" s="1"/>
      <c r="J20" s="219"/>
      <c r="K20" s="219"/>
      <c r="L20" s="220"/>
      <c r="M20" s="220"/>
    </row>
    <row r="21" spans="1:13" s="233" customFormat="1" x14ac:dyDescent="0.25">
      <c r="B21" s="234" t="s">
        <v>33</v>
      </c>
      <c r="C21" s="130"/>
      <c r="D21" s="235"/>
      <c r="E21" s="239">
        <v>-30.07</v>
      </c>
      <c r="F21" s="323">
        <v>-0.12</v>
      </c>
      <c r="G21" s="127"/>
      <c r="H21" s="238"/>
      <c r="I21" s="1"/>
      <c r="J21" s="219"/>
      <c r="K21" s="219"/>
      <c r="L21" s="220"/>
      <c r="M21" s="220"/>
    </row>
    <row r="22" spans="1:13" s="233" customFormat="1" x14ac:dyDescent="0.25">
      <c r="B22" s="240" t="s">
        <v>34</v>
      </c>
      <c r="C22" s="240"/>
      <c r="D22" s="241"/>
      <c r="E22" s="124">
        <f>SUM(E20:E21)+E18</f>
        <v>26244.58</v>
      </c>
      <c r="F22" s="124">
        <f>SUM(F20:F21)+F18</f>
        <v>99.999999999999986</v>
      </c>
      <c r="G22" s="242"/>
      <c r="H22" s="243"/>
      <c r="I22" s="1"/>
      <c r="J22" s="219"/>
      <c r="K22" s="219"/>
      <c r="L22" s="220"/>
      <c r="M22" s="220"/>
    </row>
    <row r="23" spans="1:13" s="233" customFormat="1" x14ac:dyDescent="0.25">
      <c r="B23" s="244" t="s">
        <v>35</v>
      </c>
      <c r="C23" s="303"/>
      <c r="D23" s="304"/>
      <c r="E23" s="305"/>
      <c r="F23" s="305"/>
      <c r="G23" s="305"/>
      <c r="H23" s="306"/>
      <c r="I23" s="1"/>
      <c r="J23" s="219"/>
      <c r="K23" s="219"/>
      <c r="L23" s="220"/>
      <c r="M23" s="220"/>
    </row>
    <row r="24" spans="1:13" s="233" customFormat="1" x14ac:dyDescent="0.25">
      <c r="B24" s="3" t="s">
        <v>96</v>
      </c>
      <c r="C24" s="303"/>
      <c r="D24" s="304"/>
      <c r="E24" s="305"/>
      <c r="F24" s="305"/>
      <c r="G24" s="305"/>
      <c r="H24" s="306"/>
      <c r="I24" s="1"/>
      <c r="J24" s="219"/>
      <c r="K24" s="219"/>
      <c r="L24" s="220"/>
      <c r="M24" s="220"/>
    </row>
    <row r="25" spans="1:13" s="1" customFormat="1" x14ac:dyDescent="0.25">
      <c r="A25" s="219"/>
      <c r="B25" s="291" t="s">
        <v>313</v>
      </c>
      <c r="C25" s="245"/>
      <c r="D25" s="246"/>
      <c r="E25" s="247"/>
      <c r="F25" s="247"/>
      <c r="G25" s="247"/>
      <c r="H25" s="248"/>
      <c r="J25" s="219"/>
      <c r="K25" s="219"/>
      <c r="L25" s="220"/>
      <c r="M25" s="220"/>
    </row>
    <row r="27" spans="1:13" x14ac:dyDescent="0.25">
      <c r="B27" s="440" t="s">
        <v>486</v>
      </c>
      <c r="C27" s="303"/>
      <c r="D27" s="304"/>
      <c r="E27" s="305"/>
      <c r="F27" s="305"/>
      <c r="G27" s="305"/>
      <c r="H27" s="306"/>
    </row>
    <row r="28" spans="1:13" s="1" customFormat="1" x14ac:dyDescent="0.25">
      <c r="A28" s="219"/>
      <c r="B28" s="528" t="s">
        <v>487</v>
      </c>
      <c r="C28" s="529"/>
      <c r="D28" s="529"/>
      <c r="E28" s="529"/>
      <c r="F28" s="529"/>
      <c r="G28" s="529"/>
      <c r="H28" s="530"/>
      <c r="J28" s="219"/>
      <c r="K28" s="219"/>
      <c r="L28" s="220"/>
      <c r="M28" s="220"/>
    </row>
    <row r="29" spans="1:13" s="1" customFormat="1" x14ac:dyDescent="0.25">
      <c r="A29" s="219"/>
      <c r="B29" s="404" t="s">
        <v>537</v>
      </c>
      <c r="C29" s="546" t="s">
        <v>488</v>
      </c>
      <c r="D29" s="547"/>
      <c r="E29" s="548" t="s">
        <v>533</v>
      </c>
      <c r="F29" s="549"/>
      <c r="G29" s="549"/>
      <c r="H29" s="550"/>
      <c r="J29" s="219"/>
      <c r="K29" s="219"/>
      <c r="L29" s="220"/>
      <c r="M29" s="220"/>
    </row>
    <row r="30" spans="1:13" x14ac:dyDescent="0.25">
      <c r="B30" s="405" t="s">
        <v>507</v>
      </c>
      <c r="C30" s="406">
        <v>12.214</v>
      </c>
      <c r="D30" s="340"/>
      <c r="E30" s="358"/>
      <c r="F30" s="406"/>
      <c r="G30" s="406">
        <v>11.839399999999999</v>
      </c>
      <c r="H30" s="340"/>
    </row>
    <row r="31" spans="1:13" x14ac:dyDescent="0.25">
      <c r="B31" s="405" t="s">
        <v>491</v>
      </c>
      <c r="C31" s="406">
        <v>52.896599999999999</v>
      </c>
      <c r="D31" s="340"/>
      <c r="E31" s="358"/>
      <c r="F31" s="406"/>
      <c r="G31" s="406">
        <v>53.427399999999999</v>
      </c>
      <c r="H31" s="340"/>
    </row>
    <row r="32" spans="1:13" x14ac:dyDescent="0.25">
      <c r="B32" s="405" t="s">
        <v>510</v>
      </c>
      <c r="C32" s="406">
        <v>13.345700000000001</v>
      </c>
      <c r="D32" s="340"/>
      <c r="E32" s="358"/>
      <c r="F32" s="406"/>
      <c r="G32" s="406">
        <v>13.0212</v>
      </c>
      <c r="H32" s="340"/>
    </row>
    <row r="33" spans="2:8" x14ac:dyDescent="0.25">
      <c r="B33" s="405" t="s">
        <v>494</v>
      </c>
      <c r="C33" s="406">
        <v>57.280799999999999</v>
      </c>
      <c r="D33" s="340"/>
      <c r="E33" s="358"/>
      <c r="F33" s="406"/>
      <c r="G33" s="406">
        <v>58.196199999999997</v>
      </c>
      <c r="H33" s="340"/>
    </row>
    <row r="34" spans="2:8" x14ac:dyDescent="0.25">
      <c r="B34" s="344" t="s">
        <v>933</v>
      </c>
      <c r="C34" s="503"/>
      <c r="D34" s="501"/>
      <c r="E34" s="501"/>
      <c r="F34" s="503"/>
      <c r="G34" s="503"/>
      <c r="H34" s="510"/>
    </row>
    <row r="35" spans="2:8" x14ac:dyDescent="0.25">
      <c r="B35" s="342" t="s">
        <v>525</v>
      </c>
      <c r="C35" s="294"/>
      <c r="D35" s="294"/>
      <c r="E35" s="294"/>
      <c r="F35" s="294"/>
      <c r="G35" s="387"/>
      <c r="H35" s="335"/>
    </row>
    <row r="36" spans="2:8" x14ac:dyDescent="0.25">
      <c r="B36" s="525" t="s">
        <v>526</v>
      </c>
      <c r="C36" s="526"/>
      <c r="D36" s="526"/>
      <c r="E36" s="526"/>
      <c r="F36" s="526"/>
      <c r="G36" s="526"/>
      <c r="H36" s="527"/>
    </row>
    <row r="37" spans="2:8" x14ac:dyDescent="0.25">
      <c r="B37" s="344" t="s">
        <v>527</v>
      </c>
      <c r="C37" s="345"/>
      <c r="D37" s="345"/>
      <c r="E37" s="345"/>
      <c r="F37" s="345"/>
      <c r="G37" s="389"/>
      <c r="H37" s="335"/>
    </row>
    <row r="38" spans="2:8" x14ac:dyDescent="0.25">
      <c r="B38" s="407" t="s">
        <v>495</v>
      </c>
      <c r="C38" s="408" t="s">
        <v>496</v>
      </c>
      <c r="D38" s="409"/>
      <c r="E38" s="410"/>
      <c r="F38" s="410"/>
      <c r="G38" s="411"/>
      <c r="H38" s="179"/>
    </row>
    <row r="39" spans="2:8" x14ac:dyDescent="0.25">
      <c r="B39" s="441" t="s">
        <v>507</v>
      </c>
      <c r="C39" s="403">
        <v>0.5</v>
      </c>
      <c r="D39" s="409"/>
      <c r="E39" s="410"/>
      <c r="F39" s="410"/>
      <c r="G39" s="411"/>
      <c r="H39" s="179"/>
    </row>
    <row r="40" spans="2:8" x14ac:dyDescent="0.25">
      <c r="B40" s="412" t="s">
        <v>510</v>
      </c>
      <c r="C40" s="403">
        <v>0.54</v>
      </c>
      <c r="D40" s="409"/>
      <c r="E40" s="410"/>
      <c r="F40" s="410"/>
      <c r="G40" s="411"/>
      <c r="H40" s="179"/>
    </row>
    <row r="41" spans="2:8" x14ac:dyDescent="0.25">
      <c r="B41" s="413" t="s">
        <v>528</v>
      </c>
      <c r="C41" s="414"/>
      <c r="D41" s="414"/>
      <c r="E41" s="414"/>
      <c r="F41" s="414"/>
      <c r="G41" s="414"/>
      <c r="H41" s="415"/>
    </row>
    <row r="42" spans="2:8" x14ac:dyDescent="0.25">
      <c r="B42" s="528" t="s">
        <v>521</v>
      </c>
      <c r="C42" s="529"/>
      <c r="D42" s="529"/>
      <c r="E42" s="529"/>
      <c r="F42" s="529"/>
      <c r="G42" s="529"/>
      <c r="H42" s="530"/>
    </row>
    <row r="43" spans="2:8" x14ac:dyDescent="0.25">
      <c r="B43" s="344" t="s">
        <v>535</v>
      </c>
      <c r="C43" s="294"/>
      <c r="D43" s="294"/>
      <c r="E43" s="294"/>
      <c r="F43" s="294"/>
      <c r="G43" s="294"/>
      <c r="H43" s="335"/>
    </row>
    <row r="44" spans="2:8" x14ac:dyDescent="0.25">
      <c r="B44" s="3" t="s">
        <v>530</v>
      </c>
    </row>
    <row r="45" spans="2:8" x14ac:dyDescent="0.25">
      <c r="B45" s="249" t="s">
        <v>930</v>
      </c>
    </row>
  </sheetData>
  <mergeCells count="10">
    <mergeCell ref="C29:D29"/>
    <mergeCell ref="E29:H29"/>
    <mergeCell ref="B36:H36"/>
    <mergeCell ref="B42:H42"/>
    <mergeCell ref="B1:H1"/>
    <mergeCell ref="B2:H2"/>
    <mergeCell ref="B6:H6"/>
    <mergeCell ref="B3:G3"/>
    <mergeCell ref="B4:G4"/>
    <mergeCell ref="B28:H28"/>
  </mergeCells>
  <pageMargins left="0.7" right="0.7" top="0.75" bottom="0.75" header="0.3" footer="0.3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9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1" hidden="1" customWidth="1"/>
    <col min="2" max="2" width="67.85546875" style="3" customWidth="1"/>
    <col min="3" max="3" width="23.85546875" style="3" customWidth="1"/>
    <col min="4" max="4" width="15.5703125" style="3" customWidth="1"/>
    <col min="5" max="7" width="15.42578125" style="3" customWidth="1"/>
    <col min="8" max="8" width="16" style="64" bestFit="1" customWidth="1"/>
    <col min="9" max="9" width="15.140625" style="1" bestFit="1" customWidth="1"/>
    <col min="10" max="10" width="15.140625" style="1" customWidth="1"/>
    <col min="11" max="11" width="10.28515625" style="1" bestFit="1" customWidth="1"/>
    <col min="12" max="12" width="9.85546875" style="1" bestFit="1" customWidth="1"/>
    <col min="13" max="13" width="10.28515625" style="1" bestFit="1" customWidth="1"/>
    <col min="14" max="16384" width="9.140625" style="1"/>
  </cols>
  <sheetData>
    <row r="1" spans="2:17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17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17" x14ac:dyDescent="0.25">
      <c r="B3" s="538" t="s">
        <v>929</v>
      </c>
      <c r="C3" s="538"/>
      <c r="D3" s="538"/>
      <c r="E3" s="538"/>
      <c r="F3" s="538"/>
      <c r="G3" s="538"/>
      <c r="H3" s="329"/>
    </row>
    <row r="4" spans="2:17" x14ac:dyDescent="0.25">
      <c r="B4" s="538" t="s">
        <v>935</v>
      </c>
      <c r="C4" s="538"/>
      <c r="D4" s="538"/>
      <c r="E4" s="538"/>
      <c r="F4" s="538"/>
      <c r="G4" s="538"/>
      <c r="H4" s="329"/>
    </row>
    <row r="5" spans="2:17" x14ac:dyDescent="0.25">
      <c r="B5" s="4" t="s">
        <v>2</v>
      </c>
      <c r="C5" s="5"/>
      <c r="D5" s="6"/>
      <c r="E5" s="7"/>
      <c r="F5" s="7"/>
      <c r="G5" s="7"/>
      <c r="H5" s="8"/>
    </row>
    <row r="6" spans="2:17" x14ac:dyDescent="0.25">
      <c r="B6" s="4" t="s">
        <v>227</v>
      </c>
      <c r="C6" s="5"/>
      <c r="D6" s="10"/>
      <c r="E6" s="5"/>
      <c r="F6" s="5"/>
      <c r="G6" s="5"/>
      <c r="H6" s="11"/>
    </row>
    <row r="7" spans="2:17" x14ac:dyDescent="0.25">
      <c r="B7" s="9" t="s">
        <v>514</v>
      </c>
      <c r="C7" s="12"/>
      <c r="D7" s="13"/>
      <c r="E7" s="12"/>
      <c r="F7" s="12"/>
      <c r="G7" s="12"/>
      <c r="H7" s="14"/>
    </row>
    <row r="8" spans="2:17" x14ac:dyDescent="0.25">
      <c r="B8" s="4"/>
      <c r="C8" s="12"/>
      <c r="D8" s="13"/>
      <c r="E8" s="12"/>
      <c r="F8" s="12"/>
      <c r="G8" s="12"/>
      <c r="H8" s="14"/>
    </row>
    <row r="9" spans="2:17" ht="35.1" customHeight="1" x14ac:dyDescent="0.25">
      <c r="B9" s="20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</row>
    <row r="10" spans="2:17" s="178" customFormat="1" x14ac:dyDescent="0.25">
      <c r="B10" s="29" t="s">
        <v>11</v>
      </c>
      <c r="C10" s="30"/>
      <c r="D10" s="31"/>
      <c r="E10" s="32"/>
      <c r="F10" s="33"/>
      <c r="G10" s="33"/>
      <c r="H10" s="45"/>
      <c r="I10" s="203"/>
      <c r="J10" s="251"/>
      <c r="M10" s="2"/>
      <c r="N10" s="2"/>
      <c r="O10" s="2"/>
      <c r="P10" s="2"/>
      <c r="Q10" s="2"/>
    </row>
    <row r="11" spans="2:17" s="178" customFormat="1" x14ac:dyDescent="0.25">
      <c r="B11" s="9" t="s">
        <v>12</v>
      </c>
      <c r="C11" s="30"/>
      <c r="D11" s="31"/>
      <c r="E11" s="32"/>
      <c r="F11" s="32"/>
      <c r="G11" s="32"/>
      <c r="H11" s="45"/>
      <c r="I11" s="203"/>
      <c r="J11" s="251"/>
      <c r="M11" s="2"/>
      <c r="N11" s="2"/>
      <c r="O11" s="2"/>
      <c r="P11" s="2"/>
      <c r="Q11" s="2"/>
    </row>
    <row r="12" spans="2:17" s="178" customFormat="1" x14ac:dyDescent="0.25">
      <c r="B12" s="35" t="s">
        <v>13</v>
      </c>
      <c r="C12" s="30"/>
      <c r="D12" s="31"/>
      <c r="E12" s="32"/>
      <c r="F12" s="32"/>
      <c r="G12" s="32"/>
      <c r="H12" s="45"/>
      <c r="I12" s="203"/>
      <c r="J12" s="251"/>
      <c r="M12" s="2"/>
      <c r="N12" s="2"/>
      <c r="O12" s="2"/>
      <c r="P12" s="2"/>
      <c r="Q12" s="2"/>
    </row>
    <row r="13" spans="2:17" s="178" customFormat="1" x14ac:dyDescent="0.25">
      <c r="B13" s="30" t="s">
        <v>470</v>
      </c>
      <c r="C13" s="30" t="s">
        <v>44</v>
      </c>
      <c r="D13" s="31">
        <v>500</v>
      </c>
      <c r="E13" s="32">
        <v>5392.09</v>
      </c>
      <c r="F13" s="32">
        <v>0.8</v>
      </c>
      <c r="G13" s="32">
        <v>3.7498999999999998</v>
      </c>
      <c r="H13" s="118" t="s">
        <v>471</v>
      </c>
      <c r="I13" s="203"/>
      <c r="J13" s="251"/>
      <c r="M13" s="2"/>
      <c r="N13" s="2"/>
      <c r="O13" s="2"/>
      <c r="P13" s="2"/>
      <c r="Q13" s="2"/>
    </row>
    <row r="14" spans="2:17" s="178" customFormat="1" x14ac:dyDescent="0.25">
      <c r="B14" s="29" t="s">
        <v>25</v>
      </c>
      <c r="C14" s="30"/>
      <c r="D14" s="31"/>
      <c r="E14" s="42">
        <f>SUM(E13)</f>
        <v>5392.09</v>
      </c>
      <c r="F14" s="43">
        <f>SUM(F13)</f>
        <v>0.8</v>
      </c>
      <c r="G14" s="32"/>
      <c r="H14" s="118"/>
      <c r="I14" s="203"/>
      <c r="J14" s="251"/>
      <c r="M14" s="2"/>
      <c r="N14" s="2"/>
      <c r="O14" s="2"/>
      <c r="P14" s="2"/>
      <c r="Q14" s="2"/>
    </row>
    <row r="15" spans="2:17" s="178" customFormat="1" x14ac:dyDescent="0.25">
      <c r="B15" s="29" t="s">
        <v>111</v>
      </c>
      <c r="C15" s="29"/>
      <c r="D15" s="41"/>
      <c r="E15" s="87"/>
      <c r="F15" s="87"/>
      <c r="G15" s="87"/>
      <c r="H15" s="118"/>
      <c r="I15" s="203"/>
      <c r="J15" s="251"/>
      <c r="M15" s="2"/>
      <c r="N15" s="2"/>
      <c r="O15" s="2"/>
      <c r="P15" s="2"/>
      <c r="Q15" s="2"/>
    </row>
    <row r="16" spans="2:17" s="178" customFormat="1" x14ac:dyDescent="0.25">
      <c r="B16" s="29" t="s">
        <v>13</v>
      </c>
      <c r="C16" s="30"/>
      <c r="D16" s="36"/>
      <c r="E16" s="32"/>
      <c r="F16" s="32"/>
      <c r="G16" s="32"/>
      <c r="H16" s="118"/>
      <c r="I16" s="203"/>
      <c r="J16" s="251"/>
      <c r="M16" s="2"/>
      <c r="N16" s="2"/>
      <c r="O16" s="2"/>
      <c r="P16" s="2"/>
      <c r="Q16" s="2"/>
    </row>
    <row r="17" spans="2:17" s="178" customFormat="1" x14ac:dyDescent="0.25">
      <c r="B17" s="29" t="s">
        <v>418</v>
      </c>
      <c r="C17" s="30" t="s">
        <v>15</v>
      </c>
      <c r="D17" s="36">
        <v>498</v>
      </c>
      <c r="E17" s="32">
        <v>5918.31</v>
      </c>
      <c r="F17" s="32">
        <v>0.87</v>
      </c>
      <c r="G17" s="32">
        <v>5.6890000000000001</v>
      </c>
      <c r="H17" s="118" t="s">
        <v>419</v>
      </c>
      <c r="I17" s="203"/>
      <c r="J17" s="251"/>
      <c r="M17" s="2"/>
      <c r="N17" s="2"/>
      <c r="O17" s="2"/>
      <c r="P17" s="2"/>
      <c r="Q17" s="2"/>
    </row>
    <row r="18" spans="2:17" s="178" customFormat="1" x14ac:dyDescent="0.25">
      <c r="B18" s="30" t="s">
        <v>472</v>
      </c>
      <c r="C18" s="30" t="s">
        <v>15</v>
      </c>
      <c r="D18" s="36">
        <v>290</v>
      </c>
      <c r="E18" s="32">
        <v>3372.58</v>
      </c>
      <c r="F18" s="32">
        <v>0.5</v>
      </c>
      <c r="G18" s="32">
        <v>4.63</v>
      </c>
      <c r="H18" s="118" t="s">
        <v>473</v>
      </c>
      <c r="I18" s="203"/>
      <c r="J18" s="251"/>
      <c r="M18" s="2"/>
      <c r="N18" s="2"/>
      <c r="O18" s="2"/>
      <c r="P18" s="2"/>
      <c r="Q18" s="2"/>
    </row>
    <row r="19" spans="2:17" s="178" customFormat="1" x14ac:dyDescent="0.25">
      <c r="B19" s="29" t="s">
        <v>25</v>
      </c>
      <c r="C19" s="29"/>
      <c r="D19" s="41"/>
      <c r="E19" s="43">
        <f>SUM(E16:E18)</f>
        <v>9290.89</v>
      </c>
      <c r="F19" s="43">
        <f>SUM(F16:F18)</f>
        <v>1.37</v>
      </c>
      <c r="G19" s="87"/>
      <c r="H19" s="118"/>
      <c r="I19" s="203"/>
      <c r="J19" s="251"/>
      <c r="M19" s="2"/>
      <c r="N19" s="2"/>
      <c r="O19" s="2"/>
      <c r="P19" s="2"/>
      <c r="Q19" s="2"/>
    </row>
    <row r="20" spans="2:17" s="178" customFormat="1" x14ac:dyDescent="0.25">
      <c r="B20" s="29" t="s">
        <v>90</v>
      </c>
      <c r="C20" s="29"/>
      <c r="D20" s="41"/>
      <c r="E20" s="87"/>
      <c r="F20" s="87"/>
      <c r="G20" s="87"/>
      <c r="H20" s="118"/>
      <c r="I20" s="203"/>
      <c r="J20" s="251"/>
      <c r="M20" s="2"/>
      <c r="N20" s="2"/>
      <c r="O20" s="2"/>
      <c r="P20" s="2"/>
      <c r="Q20" s="2"/>
    </row>
    <row r="21" spans="2:17" s="178" customFormat="1" x14ac:dyDescent="0.25">
      <c r="B21" s="29" t="s">
        <v>101</v>
      </c>
      <c r="C21" s="29"/>
      <c r="D21" s="41"/>
      <c r="E21" s="87"/>
      <c r="F21" s="87"/>
      <c r="G21" s="87"/>
      <c r="H21" s="118"/>
      <c r="I21" s="203"/>
      <c r="J21" s="251"/>
      <c r="M21" s="2"/>
      <c r="N21" s="2"/>
      <c r="O21" s="2"/>
      <c r="P21" s="2"/>
      <c r="Q21" s="2"/>
    </row>
    <row r="22" spans="2:17" s="178" customFormat="1" x14ac:dyDescent="0.25">
      <c r="B22" s="30" t="s">
        <v>411</v>
      </c>
      <c r="C22" s="30" t="s">
        <v>179</v>
      </c>
      <c r="D22" s="36">
        <v>25000</v>
      </c>
      <c r="E22" s="32">
        <v>24816.03</v>
      </c>
      <c r="F22" s="32">
        <v>3.67</v>
      </c>
      <c r="G22" s="32">
        <v>3.2999000000000001</v>
      </c>
      <c r="H22" s="118" t="s">
        <v>413</v>
      </c>
      <c r="I22" s="203"/>
      <c r="J22" s="251"/>
      <c r="M22" s="2"/>
      <c r="N22" s="2"/>
      <c r="O22" s="2"/>
      <c r="P22" s="2"/>
      <c r="Q22" s="2"/>
    </row>
    <row r="23" spans="2:17" s="178" customFormat="1" x14ac:dyDescent="0.25">
      <c r="B23" s="30" t="s">
        <v>100</v>
      </c>
      <c r="C23" s="30" t="s">
        <v>430</v>
      </c>
      <c r="D23" s="36">
        <v>22500</v>
      </c>
      <c r="E23" s="32">
        <v>22385.16</v>
      </c>
      <c r="F23" s="32">
        <v>3.31</v>
      </c>
      <c r="G23" s="32">
        <v>3.2850999999999999</v>
      </c>
      <c r="H23" s="118" t="s">
        <v>444</v>
      </c>
      <c r="I23" s="203"/>
      <c r="J23" s="251"/>
      <c r="M23" s="2"/>
      <c r="N23" s="2"/>
      <c r="O23" s="2"/>
      <c r="P23" s="2"/>
      <c r="Q23" s="2"/>
    </row>
    <row r="24" spans="2:17" s="178" customFormat="1" x14ac:dyDescent="0.25">
      <c r="B24" s="29" t="s">
        <v>25</v>
      </c>
      <c r="C24" s="29"/>
      <c r="D24" s="41"/>
      <c r="E24" s="42">
        <f>SUM(E22:E23)</f>
        <v>47201.19</v>
      </c>
      <c r="F24" s="43">
        <f>SUM(F22:F23)</f>
        <v>6.98</v>
      </c>
      <c r="G24" s="87"/>
      <c r="H24" s="118"/>
      <c r="I24" s="203"/>
      <c r="J24" s="251"/>
      <c r="M24" s="2"/>
      <c r="N24" s="2"/>
      <c r="O24" s="2"/>
      <c r="P24" s="2"/>
      <c r="Q24" s="2"/>
    </row>
    <row r="25" spans="2:17" s="178" customFormat="1" x14ac:dyDescent="0.25">
      <c r="B25" s="29" t="s">
        <v>98</v>
      </c>
      <c r="C25" s="30"/>
      <c r="D25" s="36"/>
      <c r="E25" s="32"/>
      <c r="F25" s="32"/>
      <c r="G25" s="32"/>
      <c r="H25" s="449"/>
      <c r="I25" s="203"/>
      <c r="J25" s="251"/>
      <c r="M25" s="2"/>
      <c r="N25" s="2"/>
      <c r="O25" s="2"/>
      <c r="P25" s="2"/>
      <c r="Q25" s="2"/>
    </row>
    <row r="26" spans="2:17" s="178" customFormat="1" x14ac:dyDescent="0.25">
      <c r="B26" s="29" t="s">
        <v>13</v>
      </c>
      <c r="C26" s="30"/>
      <c r="D26" s="36"/>
      <c r="E26" s="32"/>
      <c r="F26" s="32"/>
      <c r="G26" s="32"/>
      <c r="H26" s="449"/>
      <c r="I26" s="203"/>
      <c r="J26" s="251"/>
      <c r="M26" s="2"/>
      <c r="N26" s="2"/>
      <c r="O26" s="2"/>
      <c r="P26" s="2"/>
      <c r="Q26" s="2"/>
    </row>
    <row r="27" spans="2:17" s="178" customFormat="1" x14ac:dyDescent="0.25">
      <c r="B27" s="30" t="s">
        <v>23</v>
      </c>
      <c r="C27" s="30" t="s">
        <v>99</v>
      </c>
      <c r="D27" s="36">
        <v>9800</v>
      </c>
      <c r="E27" s="32">
        <v>48867.99</v>
      </c>
      <c r="F27" s="32">
        <v>7.22</v>
      </c>
      <c r="G27" s="32">
        <v>3.3999000000000001</v>
      </c>
      <c r="H27" s="449" t="s">
        <v>392</v>
      </c>
      <c r="I27" s="203"/>
      <c r="J27" s="251"/>
      <c r="M27" s="2"/>
      <c r="N27" s="2"/>
      <c r="O27" s="2"/>
      <c r="P27" s="2"/>
      <c r="Q27" s="2"/>
    </row>
    <row r="28" spans="2:17" s="178" customFormat="1" x14ac:dyDescent="0.25">
      <c r="B28" s="30" t="s">
        <v>365</v>
      </c>
      <c r="C28" s="30" t="s">
        <v>430</v>
      </c>
      <c r="D28" s="36">
        <v>6000</v>
      </c>
      <c r="E28" s="32">
        <v>29957.52</v>
      </c>
      <c r="F28" s="32">
        <v>4.43</v>
      </c>
      <c r="G28" s="32">
        <v>3.4504999999999999</v>
      </c>
      <c r="H28" s="449" t="s">
        <v>393</v>
      </c>
      <c r="I28" s="203"/>
      <c r="J28" s="251"/>
      <c r="M28" s="2"/>
      <c r="N28" s="2"/>
      <c r="O28" s="2"/>
      <c r="P28" s="2"/>
      <c r="Q28" s="2"/>
    </row>
    <row r="29" spans="2:17" s="178" customFormat="1" x14ac:dyDescent="0.25">
      <c r="B29" s="30" t="s">
        <v>57</v>
      </c>
      <c r="C29" s="30" t="s">
        <v>430</v>
      </c>
      <c r="D29" s="36">
        <v>6000</v>
      </c>
      <c r="E29" s="32">
        <v>29871.15</v>
      </c>
      <c r="F29" s="32">
        <v>4.41</v>
      </c>
      <c r="G29" s="32">
        <v>3.2800999999999996</v>
      </c>
      <c r="H29" s="449" t="s">
        <v>420</v>
      </c>
      <c r="I29" s="203"/>
      <c r="J29" s="251"/>
      <c r="M29" s="2"/>
      <c r="N29" s="2"/>
      <c r="O29" s="2"/>
      <c r="P29" s="2"/>
      <c r="Q29" s="2"/>
    </row>
    <row r="30" spans="2:17" s="178" customFormat="1" x14ac:dyDescent="0.25">
      <c r="B30" s="30" t="s">
        <v>147</v>
      </c>
      <c r="C30" s="30" t="s">
        <v>430</v>
      </c>
      <c r="D30" s="36">
        <v>5000</v>
      </c>
      <c r="E30" s="32">
        <v>24951.48</v>
      </c>
      <c r="F30" s="32">
        <v>3.69</v>
      </c>
      <c r="G30" s="32">
        <v>3.3801999999999999</v>
      </c>
      <c r="H30" s="449" t="s">
        <v>394</v>
      </c>
      <c r="I30" s="203"/>
      <c r="J30" s="251"/>
      <c r="M30" s="2"/>
      <c r="N30" s="2"/>
      <c r="O30" s="2"/>
      <c r="P30" s="2"/>
      <c r="Q30" s="2"/>
    </row>
    <row r="31" spans="2:17" s="178" customFormat="1" x14ac:dyDescent="0.25">
      <c r="B31" s="30" t="s">
        <v>55</v>
      </c>
      <c r="C31" s="30" t="s">
        <v>99</v>
      </c>
      <c r="D31" s="36">
        <v>4000</v>
      </c>
      <c r="E31" s="32">
        <v>19961.939999999999</v>
      </c>
      <c r="F31" s="32">
        <v>2.95</v>
      </c>
      <c r="G31" s="32">
        <v>3.3139000000000003</v>
      </c>
      <c r="H31" s="449" t="s">
        <v>421</v>
      </c>
      <c r="I31" s="203"/>
      <c r="J31" s="251"/>
      <c r="M31" s="2"/>
      <c r="N31" s="2"/>
      <c r="O31" s="2"/>
      <c r="P31" s="2"/>
      <c r="Q31" s="2"/>
    </row>
    <row r="32" spans="2:17" s="178" customFormat="1" x14ac:dyDescent="0.25">
      <c r="B32" s="30" t="s">
        <v>147</v>
      </c>
      <c r="C32" s="30" t="s">
        <v>430</v>
      </c>
      <c r="D32" s="36">
        <v>4000</v>
      </c>
      <c r="E32" s="32">
        <v>19951.96</v>
      </c>
      <c r="F32" s="32">
        <v>2.95</v>
      </c>
      <c r="G32" s="32">
        <v>3.3801999999999999</v>
      </c>
      <c r="H32" s="449" t="s">
        <v>385</v>
      </c>
      <c r="I32" s="203"/>
      <c r="J32" s="251"/>
      <c r="M32" s="2"/>
      <c r="N32" s="2"/>
      <c r="O32" s="2"/>
      <c r="P32" s="2"/>
      <c r="Q32" s="2"/>
    </row>
    <row r="33" spans="2:17" s="178" customFormat="1" x14ac:dyDescent="0.25">
      <c r="B33" s="30" t="s">
        <v>390</v>
      </c>
      <c r="C33" s="30" t="s">
        <v>430</v>
      </c>
      <c r="D33" s="36">
        <v>4000</v>
      </c>
      <c r="E33" s="32">
        <v>19899.16</v>
      </c>
      <c r="F33" s="32">
        <v>2.94</v>
      </c>
      <c r="G33" s="32">
        <v>3.4902999999999995</v>
      </c>
      <c r="H33" s="449" t="s">
        <v>396</v>
      </c>
      <c r="I33" s="203"/>
      <c r="J33" s="251"/>
      <c r="M33" s="2"/>
      <c r="N33" s="2"/>
      <c r="O33" s="2"/>
      <c r="P33" s="2"/>
      <c r="Q33" s="2"/>
    </row>
    <row r="34" spans="2:17" s="178" customFormat="1" x14ac:dyDescent="0.25">
      <c r="B34" s="30" t="s">
        <v>61</v>
      </c>
      <c r="C34" s="30" t="s">
        <v>179</v>
      </c>
      <c r="D34" s="36">
        <v>4000</v>
      </c>
      <c r="E34" s="32">
        <v>19905.2</v>
      </c>
      <c r="F34" s="32">
        <v>2.94</v>
      </c>
      <c r="G34" s="32">
        <v>3.2799</v>
      </c>
      <c r="H34" s="449" t="s">
        <v>422</v>
      </c>
      <c r="I34" s="203"/>
      <c r="J34" s="251"/>
      <c r="M34" s="2"/>
      <c r="N34" s="2"/>
      <c r="O34" s="2"/>
      <c r="P34" s="2"/>
      <c r="Q34" s="2"/>
    </row>
    <row r="35" spans="2:17" s="178" customFormat="1" x14ac:dyDescent="0.25">
      <c r="B35" s="30" t="s">
        <v>263</v>
      </c>
      <c r="C35" s="30" t="s">
        <v>430</v>
      </c>
      <c r="D35" s="36">
        <v>4000</v>
      </c>
      <c r="E35" s="32">
        <v>19852.38</v>
      </c>
      <c r="F35" s="32">
        <v>2.93</v>
      </c>
      <c r="G35" s="32">
        <v>3.3100999999999998</v>
      </c>
      <c r="H35" s="449" t="s">
        <v>474</v>
      </c>
      <c r="I35" s="203"/>
      <c r="J35" s="251"/>
      <c r="M35" s="2"/>
      <c r="N35" s="2"/>
      <c r="O35" s="2"/>
      <c r="P35" s="2"/>
      <c r="Q35" s="2"/>
    </row>
    <row r="36" spans="2:17" s="178" customFormat="1" x14ac:dyDescent="0.25">
      <c r="B36" s="30" t="s">
        <v>263</v>
      </c>
      <c r="C36" s="30" t="s">
        <v>430</v>
      </c>
      <c r="D36" s="36">
        <v>3000</v>
      </c>
      <c r="E36" s="32">
        <v>14965.04</v>
      </c>
      <c r="F36" s="32">
        <v>2.21</v>
      </c>
      <c r="G36" s="32">
        <v>3.28</v>
      </c>
      <c r="H36" s="449" t="s">
        <v>397</v>
      </c>
      <c r="I36" s="203"/>
      <c r="J36" s="251"/>
      <c r="M36" s="2"/>
      <c r="N36" s="2"/>
      <c r="O36" s="2"/>
      <c r="P36" s="2"/>
      <c r="Q36" s="2"/>
    </row>
    <row r="37" spans="2:17" s="178" customFormat="1" x14ac:dyDescent="0.25">
      <c r="B37" s="30" t="s">
        <v>291</v>
      </c>
      <c r="C37" s="30" t="s">
        <v>430</v>
      </c>
      <c r="D37" s="36">
        <v>3000</v>
      </c>
      <c r="E37" s="32">
        <v>14951.42</v>
      </c>
      <c r="F37" s="32">
        <v>2.21</v>
      </c>
      <c r="G37" s="32">
        <v>3.5947</v>
      </c>
      <c r="H37" s="449" t="s">
        <v>398</v>
      </c>
      <c r="I37" s="203"/>
      <c r="J37" s="251"/>
      <c r="M37" s="2"/>
      <c r="N37" s="2"/>
      <c r="O37" s="2"/>
      <c r="P37" s="2"/>
      <c r="Q37" s="2"/>
    </row>
    <row r="38" spans="2:17" s="178" customFormat="1" x14ac:dyDescent="0.25">
      <c r="B38" s="30" t="s">
        <v>63</v>
      </c>
      <c r="C38" s="30" t="s">
        <v>99</v>
      </c>
      <c r="D38" s="36">
        <v>3000</v>
      </c>
      <c r="E38" s="32">
        <v>14907.66</v>
      </c>
      <c r="F38" s="32">
        <v>2.2000000000000002</v>
      </c>
      <c r="G38" s="32">
        <v>3.3250999999999995</v>
      </c>
      <c r="H38" s="449" t="s">
        <v>423</v>
      </c>
      <c r="I38" s="203"/>
      <c r="J38" s="251"/>
      <c r="M38" s="2"/>
      <c r="N38" s="2"/>
      <c r="O38" s="2"/>
      <c r="P38" s="2"/>
      <c r="Q38" s="2"/>
    </row>
    <row r="39" spans="2:17" s="178" customFormat="1" x14ac:dyDescent="0.25">
      <c r="B39" s="30" t="s">
        <v>55</v>
      </c>
      <c r="C39" s="30" t="s">
        <v>99</v>
      </c>
      <c r="D39" s="36">
        <v>2500</v>
      </c>
      <c r="E39" s="32">
        <v>12484.33</v>
      </c>
      <c r="F39" s="32">
        <v>1.85</v>
      </c>
      <c r="G39" s="32">
        <v>3.2747999999999999</v>
      </c>
      <c r="H39" s="449" t="s">
        <v>395</v>
      </c>
      <c r="I39" s="203"/>
      <c r="J39" s="251"/>
      <c r="M39" s="2"/>
      <c r="N39" s="2"/>
      <c r="O39" s="2"/>
      <c r="P39" s="2"/>
      <c r="Q39" s="2"/>
    </row>
    <row r="40" spans="2:17" s="178" customFormat="1" x14ac:dyDescent="0.25">
      <c r="B40" s="30" t="s">
        <v>391</v>
      </c>
      <c r="C40" s="30" t="s">
        <v>430</v>
      </c>
      <c r="D40" s="36">
        <v>2000</v>
      </c>
      <c r="E40" s="32">
        <v>9954.24</v>
      </c>
      <c r="F40" s="32">
        <v>1.47</v>
      </c>
      <c r="G40" s="32">
        <v>3.57</v>
      </c>
      <c r="H40" s="449" t="s">
        <v>400</v>
      </c>
      <c r="I40" s="203"/>
      <c r="J40" s="251"/>
      <c r="M40" s="2"/>
      <c r="N40" s="2"/>
      <c r="O40" s="2"/>
      <c r="P40" s="2"/>
      <c r="Q40" s="2"/>
    </row>
    <row r="41" spans="2:17" s="178" customFormat="1" x14ac:dyDescent="0.25">
      <c r="B41" s="30" t="s">
        <v>391</v>
      </c>
      <c r="C41" s="30" t="s">
        <v>430</v>
      </c>
      <c r="D41" s="36">
        <v>2000</v>
      </c>
      <c r="E41" s="32">
        <v>9919.89</v>
      </c>
      <c r="F41" s="32">
        <v>1.47</v>
      </c>
      <c r="G41" s="32">
        <v>3.5949</v>
      </c>
      <c r="H41" s="449" t="s">
        <v>475</v>
      </c>
      <c r="I41" s="203"/>
      <c r="J41" s="251"/>
      <c r="M41" s="2"/>
      <c r="N41" s="2"/>
      <c r="O41" s="2"/>
      <c r="P41" s="2"/>
      <c r="Q41" s="2"/>
    </row>
    <row r="42" spans="2:17" s="178" customFormat="1" x14ac:dyDescent="0.25">
      <c r="B42" s="30" t="s">
        <v>291</v>
      </c>
      <c r="C42" s="30" t="s">
        <v>430</v>
      </c>
      <c r="D42" s="36">
        <v>2000</v>
      </c>
      <c r="E42" s="32">
        <v>9973.48</v>
      </c>
      <c r="F42" s="32">
        <v>1.47</v>
      </c>
      <c r="G42" s="32">
        <v>3.5952999999999999</v>
      </c>
      <c r="H42" s="449" t="s">
        <v>399</v>
      </c>
      <c r="I42" s="203"/>
      <c r="J42" s="251"/>
      <c r="M42" s="2"/>
      <c r="N42" s="2"/>
      <c r="O42" s="2"/>
      <c r="P42" s="2"/>
      <c r="Q42" s="2"/>
    </row>
    <row r="43" spans="2:17" s="178" customFormat="1" x14ac:dyDescent="0.25">
      <c r="B43" s="30" t="s">
        <v>23</v>
      </c>
      <c r="C43" s="30" t="s">
        <v>179</v>
      </c>
      <c r="D43" s="36">
        <v>2000</v>
      </c>
      <c r="E43" s="32">
        <v>9944.33</v>
      </c>
      <c r="F43" s="32">
        <v>1.47</v>
      </c>
      <c r="G43" s="32">
        <v>3.3496999999999999</v>
      </c>
      <c r="H43" s="449" t="s">
        <v>424</v>
      </c>
      <c r="I43" s="203"/>
      <c r="J43" s="251"/>
      <c r="M43" s="2"/>
      <c r="N43" s="2"/>
      <c r="O43" s="2"/>
      <c r="P43" s="2"/>
      <c r="Q43" s="2"/>
    </row>
    <row r="44" spans="2:17" s="178" customFormat="1" x14ac:dyDescent="0.25">
      <c r="B44" s="30" t="s">
        <v>447</v>
      </c>
      <c r="C44" s="30" t="s">
        <v>430</v>
      </c>
      <c r="D44" s="36">
        <v>1500</v>
      </c>
      <c r="E44" s="32">
        <v>7440.4</v>
      </c>
      <c r="F44" s="32">
        <v>1.1000000000000001</v>
      </c>
      <c r="G44" s="32">
        <v>3.61</v>
      </c>
      <c r="H44" s="449" t="s">
        <v>455</v>
      </c>
      <c r="I44" s="203"/>
      <c r="J44" s="251"/>
      <c r="M44" s="2"/>
      <c r="N44" s="2"/>
      <c r="O44" s="2"/>
      <c r="P44" s="2"/>
      <c r="Q44" s="2"/>
    </row>
    <row r="45" spans="2:17" s="178" customFormat="1" x14ac:dyDescent="0.25">
      <c r="B45" s="29" t="s">
        <v>25</v>
      </c>
      <c r="C45" s="29"/>
      <c r="D45" s="41"/>
      <c r="E45" s="42">
        <f>SUM(E27:E44)</f>
        <v>337759.57000000007</v>
      </c>
      <c r="F45" s="42">
        <f>SUM(F27:F44)</f>
        <v>49.910000000000004</v>
      </c>
      <c r="G45" s="87"/>
      <c r="H45" s="118"/>
      <c r="I45" s="203"/>
      <c r="J45" s="251"/>
      <c r="L45" s="2"/>
      <c r="M45" s="2"/>
      <c r="N45" s="2"/>
      <c r="O45" s="2"/>
      <c r="P45" s="2"/>
      <c r="Q45" s="2"/>
    </row>
    <row r="46" spans="2:17" s="178" customFormat="1" x14ac:dyDescent="0.25">
      <c r="B46" s="9" t="s">
        <v>92</v>
      </c>
      <c r="C46" s="9"/>
      <c r="D46" s="140"/>
      <c r="E46" s="87"/>
      <c r="F46" s="87"/>
      <c r="G46" s="91"/>
      <c r="H46" s="449"/>
      <c r="I46" s="79"/>
      <c r="J46" s="251"/>
    </row>
    <row r="47" spans="2:17" s="178" customFormat="1" x14ac:dyDescent="0.25">
      <c r="B47" s="75" t="s">
        <v>476</v>
      </c>
      <c r="C47" s="75" t="s">
        <v>17</v>
      </c>
      <c r="D47" s="284">
        <v>50000000</v>
      </c>
      <c r="E47" s="32">
        <v>49755.35</v>
      </c>
      <c r="F47" s="32">
        <v>7.35</v>
      </c>
      <c r="G47" s="94">
        <v>3.2049000000000003</v>
      </c>
      <c r="H47" s="449" t="s">
        <v>479</v>
      </c>
      <c r="I47" s="79"/>
      <c r="J47" s="251"/>
    </row>
    <row r="48" spans="2:17" s="178" customFormat="1" x14ac:dyDescent="0.25">
      <c r="B48" s="75" t="s">
        <v>401</v>
      </c>
      <c r="C48" s="75" t="s">
        <v>17</v>
      </c>
      <c r="D48" s="284">
        <v>30000000</v>
      </c>
      <c r="E48" s="32">
        <v>29947.439999999999</v>
      </c>
      <c r="F48" s="32">
        <v>4.43</v>
      </c>
      <c r="G48" s="94">
        <v>3.0504999999999995</v>
      </c>
      <c r="H48" s="449" t="s">
        <v>406</v>
      </c>
      <c r="I48" s="79"/>
      <c r="J48" s="251"/>
    </row>
    <row r="49" spans="1:254" s="178" customFormat="1" x14ac:dyDescent="0.25">
      <c r="B49" s="75" t="s">
        <v>426</v>
      </c>
      <c r="C49" s="75" t="s">
        <v>17</v>
      </c>
      <c r="D49" s="284">
        <v>30000000</v>
      </c>
      <c r="E49" s="32">
        <v>29835.21</v>
      </c>
      <c r="F49" s="32">
        <v>4.41</v>
      </c>
      <c r="G49" s="94">
        <v>3.2</v>
      </c>
      <c r="H49" s="449" t="s">
        <v>428</v>
      </c>
      <c r="I49" s="79"/>
      <c r="J49" s="251"/>
    </row>
    <row r="50" spans="1:254" s="178" customFormat="1" x14ac:dyDescent="0.25">
      <c r="B50" s="75" t="s">
        <v>402</v>
      </c>
      <c r="C50" s="75" t="s">
        <v>17</v>
      </c>
      <c r="D50" s="284">
        <v>29000000</v>
      </c>
      <c r="E50" s="32">
        <v>28932.29</v>
      </c>
      <c r="F50" s="32">
        <v>4.28</v>
      </c>
      <c r="G50" s="94">
        <v>3.0509999999999997</v>
      </c>
      <c r="H50" s="449" t="s">
        <v>407</v>
      </c>
      <c r="I50" s="79"/>
      <c r="J50" s="251"/>
    </row>
    <row r="51" spans="1:254" s="178" customFormat="1" x14ac:dyDescent="0.25">
      <c r="B51" s="75" t="s">
        <v>404</v>
      </c>
      <c r="C51" s="75" t="s">
        <v>17</v>
      </c>
      <c r="D51" s="284">
        <v>25000000</v>
      </c>
      <c r="E51" s="32">
        <v>24941.63</v>
      </c>
      <c r="F51" s="32">
        <v>3.69</v>
      </c>
      <c r="G51" s="94">
        <v>3.0509999999999997</v>
      </c>
      <c r="H51" s="449" t="s">
        <v>409</v>
      </c>
      <c r="I51" s="79"/>
      <c r="J51" s="251"/>
    </row>
    <row r="52" spans="1:254" s="178" customFormat="1" x14ac:dyDescent="0.25">
      <c r="B52" s="75" t="s">
        <v>403</v>
      </c>
      <c r="C52" s="75" t="s">
        <v>17</v>
      </c>
      <c r="D52" s="284">
        <v>25000000</v>
      </c>
      <c r="E52" s="32">
        <v>24909.65</v>
      </c>
      <c r="F52" s="32">
        <v>3.68</v>
      </c>
      <c r="G52" s="94">
        <v>3.1520999999999999</v>
      </c>
      <c r="H52" s="449" t="s">
        <v>408</v>
      </c>
      <c r="I52" s="79"/>
      <c r="J52" s="251"/>
    </row>
    <row r="53" spans="1:254" s="178" customFormat="1" x14ac:dyDescent="0.25">
      <c r="B53" s="75" t="s">
        <v>405</v>
      </c>
      <c r="C53" s="75" t="s">
        <v>17</v>
      </c>
      <c r="D53" s="284">
        <v>25000000</v>
      </c>
      <c r="E53" s="32">
        <v>24925.9</v>
      </c>
      <c r="F53" s="32">
        <v>3.68</v>
      </c>
      <c r="G53" s="94">
        <v>3.1001999999999996</v>
      </c>
      <c r="H53" s="449" t="s">
        <v>410</v>
      </c>
      <c r="I53" s="79"/>
      <c r="J53" s="251"/>
    </row>
    <row r="54" spans="1:254" s="178" customFormat="1" x14ac:dyDescent="0.25">
      <c r="B54" s="75" t="s">
        <v>425</v>
      </c>
      <c r="C54" s="75" t="s">
        <v>17</v>
      </c>
      <c r="D54" s="284">
        <v>20000000</v>
      </c>
      <c r="E54" s="32">
        <v>19953.3</v>
      </c>
      <c r="F54" s="32">
        <v>2.95</v>
      </c>
      <c r="G54" s="94">
        <v>3.0509999999999997</v>
      </c>
      <c r="H54" s="449" t="s">
        <v>427</v>
      </c>
      <c r="I54" s="79"/>
      <c r="J54" s="251"/>
    </row>
    <row r="55" spans="1:254" s="178" customFormat="1" x14ac:dyDescent="0.25">
      <c r="B55" s="75" t="s">
        <v>477</v>
      </c>
      <c r="C55" s="75" t="s">
        <v>17</v>
      </c>
      <c r="D55" s="284">
        <v>17000000</v>
      </c>
      <c r="E55" s="32">
        <v>16895.419999999998</v>
      </c>
      <c r="F55" s="32">
        <v>2.5</v>
      </c>
      <c r="G55" s="94">
        <v>3.2277</v>
      </c>
      <c r="H55" s="449" t="s">
        <v>480</v>
      </c>
      <c r="I55" s="79"/>
      <c r="J55" s="251"/>
    </row>
    <row r="56" spans="1:254" s="178" customFormat="1" x14ac:dyDescent="0.25">
      <c r="B56" s="75" t="s">
        <v>478</v>
      </c>
      <c r="C56" s="75" t="s">
        <v>17</v>
      </c>
      <c r="D56" s="284">
        <v>15000000</v>
      </c>
      <c r="E56" s="32">
        <v>14917.49</v>
      </c>
      <c r="F56" s="32">
        <v>2.2000000000000002</v>
      </c>
      <c r="G56" s="94">
        <v>3.2046999999999999</v>
      </c>
      <c r="H56" s="449" t="s">
        <v>481</v>
      </c>
      <c r="I56" s="79"/>
      <c r="J56" s="251"/>
    </row>
    <row r="57" spans="1:254" s="178" customFormat="1" x14ac:dyDescent="0.25">
      <c r="B57" s="9" t="s">
        <v>25</v>
      </c>
      <c r="C57" s="9"/>
      <c r="D57" s="140"/>
      <c r="E57" s="42">
        <f>SUM(E47:E56)</f>
        <v>265013.68</v>
      </c>
      <c r="F57" s="42">
        <f>SUM(F47:F56)</f>
        <v>39.17</v>
      </c>
      <c r="G57" s="91"/>
      <c r="H57" s="34"/>
      <c r="I57" s="79"/>
      <c r="J57" s="251"/>
    </row>
    <row r="58" spans="1:254" s="178" customFormat="1" x14ac:dyDescent="0.25">
      <c r="B58" s="29" t="s">
        <v>32</v>
      </c>
      <c r="C58" s="30"/>
      <c r="D58" s="31"/>
      <c r="E58" s="32">
        <v>11062.99</v>
      </c>
      <c r="F58" s="327">
        <v>1.64</v>
      </c>
      <c r="G58" s="252"/>
      <c r="H58" s="45"/>
      <c r="I58" s="79"/>
      <c r="J58" s="251"/>
    </row>
    <row r="59" spans="1:254" s="178" customFormat="1" x14ac:dyDescent="0.25">
      <c r="B59" s="29" t="s">
        <v>33</v>
      </c>
      <c r="C59" s="30"/>
      <c r="D59" s="31"/>
      <c r="E59" s="32">
        <v>881.87000000002627</v>
      </c>
      <c r="F59" s="32">
        <v>0.13</v>
      </c>
      <c r="G59" s="253"/>
      <c r="H59" s="45"/>
      <c r="I59" s="79"/>
      <c r="J59" s="251"/>
    </row>
    <row r="60" spans="1:254" s="178" customFormat="1" x14ac:dyDescent="0.25">
      <c r="B60" s="49" t="s">
        <v>34</v>
      </c>
      <c r="C60" s="49"/>
      <c r="D60" s="50"/>
      <c r="E60" s="51">
        <f>+E59+E58+E57+E45+E19+E24+E14</f>
        <v>676602.28000000014</v>
      </c>
      <c r="F60" s="51">
        <f>+F59+F58+F57+F45+F19+F24+F14</f>
        <v>100.00000000000001</v>
      </c>
      <c r="G60" s="162"/>
      <c r="H60" s="163"/>
      <c r="I60" s="79"/>
      <c r="J60" s="251"/>
    </row>
    <row r="61" spans="1:254" s="178" customFormat="1" x14ac:dyDescent="0.25">
      <c r="B61" s="55" t="s">
        <v>35</v>
      </c>
      <c r="C61" s="56"/>
      <c r="D61" s="57"/>
      <c r="E61" s="58"/>
      <c r="F61" s="254"/>
      <c r="G61" s="254"/>
      <c r="H61" s="197"/>
      <c r="I61" s="1"/>
      <c r="J61" s="1"/>
    </row>
    <row r="62" spans="1:254" s="178" customFormat="1" ht="14.25" customHeight="1" x14ac:dyDescent="0.25">
      <c r="B62" s="560" t="s">
        <v>36</v>
      </c>
      <c r="C62" s="561"/>
      <c r="D62" s="561"/>
      <c r="E62" s="561"/>
      <c r="F62" s="561"/>
      <c r="G62" s="561"/>
      <c r="H62" s="562"/>
      <c r="I62" s="1"/>
      <c r="J62" s="1"/>
    </row>
    <row r="63" spans="1:254" s="178" customFormat="1" ht="14.25" customHeight="1" x14ac:dyDescent="0.25">
      <c r="B63" s="310" t="s">
        <v>485</v>
      </c>
      <c r="C63" s="310"/>
      <c r="D63" s="310"/>
      <c r="E63" s="310"/>
      <c r="F63" s="310"/>
      <c r="G63" s="310"/>
      <c r="H63" s="310"/>
      <c r="I63" s="1"/>
      <c r="J63" s="1"/>
    </row>
    <row r="64" spans="1:254" s="178" customFormat="1" ht="14.25" customHeight="1" x14ac:dyDescent="0.25">
      <c r="A64" s="3"/>
      <c r="B64" s="3" t="s">
        <v>96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</row>
    <row r="65" spans="2:10" s="178" customFormat="1" ht="14.25" customHeight="1" x14ac:dyDescent="0.25">
      <c r="B65" s="291" t="s">
        <v>313</v>
      </c>
      <c r="C65" s="296"/>
      <c r="D65" s="296"/>
      <c r="E65" s="296"/>
      <c r="F65" s="296"/>
      <c r="G65" s="296"/>
      <c r="H65" s="297"/>
      <c r="I65" s="1"/>
      <c r="J65" s="1"/>
    </row>
    <row r="66" spans="2:10" s="178" customFormat="1" ht="14.25" customHeight="1" x14ac:dyDescent="0.25">
      <c r="B66" s="295"/>
      <c r="C66" s="296"/>
      <c r="D66" s="296"/>
      <c r="E66" s="296"/>
      <c r="F66" s="296"/>
      <c r="G66" s="296"/>
      <c r="H66" s="297"/>
      <c r="I66" s="1"/>
      <c r="J66" s="1"/>
    </row>
    <row r="67" spans="2:10" x14ac:dyDescent="0.25">
      <c r="B67" s="336" t="s">
        <v>486</v>
      </c>
      <c r="C67" s="294"/>
      <c r="D67" s="369"/>
      <c r="E67" s="369"/>
      <c r="F67" s="369"/>
      <c r="G67" s="369"/>
      <c r="H67" s="347"/>
    </row>
    <row r="68" spans="2:10" x14ac:dyDescent="0.25">
      <c r="B68" s="383" t="s">
        <v>487</v>
      </c>
      <c r="C68" s="384"/>
      <c r="D68" s="384"/>
      <c r="E68" s="384"/>
      <c r="F68" s="384"/>
      <c r="G68" s="384"/>
      <c r="H68" s="385"/>
    </row>
    <row r="69" spans="2:10" x14ac:dyDescent="0.25">
      <c r="B69" s="393" t="s">
        <v>537</v>
      </c>
      <c r="C69" s="589" t="s">
        <v>488</v>
      </c>
      <c r="D69" s="590"/>
      <c r="E69" s="548" t="s">
        <v>533</v>
      </c>
      <c r="F69" s="549"/>
      <c r="G69" s="549"/>
      <c r="H69" s="550"/>
    </row>
    <row r="70" spans="2:10" x14ac:dyDescent="0.25">
      <c r="B70" s="394" t="s">
        <v>497</v>
      </c>
      <c r="C70" s="406">
        <v>1011.7794</v>
      </c>
      <c r="D70" s="340"/>
      <c r="E70" s="358"/>
      <c r="F70" s="406"/>
      <c r="G70" s="406">
        <v>1011.7794</v>
      </c>
      <c r="H70" s="396"/>
    </row>
    <row r="71" spans="2:10" x14ac:dyDescent="0.25">
      <c r="B71" s="394" t="s">
        <v>498</v>
      </c>
      <c r="C71" s="406">
        <v>1002.9716</v>
      </c>
      <c r="D71" s="340"/>
      <c r="E71" s="358"/>
      <c r="F71" s="406"/>
      <c r="G71" s="406">
        <v>1002.9437</v>
      </c>
      <c r="H71" s="396"/>
    </row>
    <row r="72" spans="2:10" x14ac:dyDescent="0.25">
      <c r="B72" s="394" t="s">
        <v>491</v>
      </c>
      <c r="C72" s="406">
        <v>2763.4739</v>
      </c>
      <c r="D72" s="340"/>
      <c r="E72" s="358"/>
      <c r="F72" s="406"/>
      <c r="G72" s="406">
        <v>2806.2247000000002</v>
      </c>
      <c r="H72" s="396"/>
    </row>
    <row r="73" spans="2:10" x14ac:dyDescent="0.25">
      <c r="B73" s="394" t="s">
        <v>502</v>
      </c>
      <c r="C73" s="406">
        <v>1014.3496</v>
      </c>
      <c r="D73" s="340"/>
      <c r="E73" s="358"/>
      <c r="F73" s="406"/>
      <c r="G73" s="406">
        <v>1014.3496</v>
      </c>
      <c r="H73" s="396"/>
    </row>
    <row r="74" spans="2:10" x14ac:dyDescent="0.25">
      <c r="B74" s="394" t="s">
        <v>500</v>
      </c>
      <c r="C74" s="406">
        <v>1001.2041</v>
      </c>
      <c r="D74" s="340"/>
      <c r="E74" s="358"/>
      <c r="F74" s="406"/>
      <c r="G74" s="406">
        <v>1001.1763999999999</v>
      </c>
      <c r="H74" s="396"/>
    </row>
    <row r="75" spans="2:10" x14ac:dyDescent="0.25">
      <c r="B75" s="394" t="s">
        <v>494</v>
      </c>
      <c r="C75" s="406">
        <v>2775.2899000000002</v>
      </c>
      <c r="D75" s="340"/>
      <c r="E75" s="358"/>
      <c r="F75" s="406"/>
      <c r="G75" s="406">
        <v>2818.9265999999998</v>
      </c>
      <c r="H75" s="396"/>
    </row>
    <row r="76" spans="2:10" x14ac:dyDescent="0.25">
      <c r="B76" s="344" t="s">
        <v>933</v>
      </c>
      <c r="C76" s="503"/>
      <c r="D76" s="501"/>
      <c r="E76" s="501"/>
      <c r="F76" s="503"/>
      <c r="G76" s="503"/>
      <c r="H76" s="512"/>
    </row>
    <row r="77" spans="2:10" x14ac:dyDescent="0.25">
      <c r="B77" s="342" t="s">
        <v>525</v>
      </c>
      <c r="C77" s="294"/>
      <c r="D77" s="294"/>
      <c r="E77" s="294"/>
      <c r="F77" s="294"/>
      <c r="G77" s="416"/>
      <c r="H77" s="347"/>
    </row>
    <row r="78" spans="2:10" x14ac:dyDescent="0.25">
      <c r="B78" s="525" t="s">
        <v>526</v>
      </c>
      <c r="C78" s="526"/>
      <c r="D78" s="526"/>
      <c r="E78" s="526"/>
      <c r="F78" s="526"/>
      <c r="G78" s="526"/>
      <c r="H78" s="527"/>
    </row>
    <row r="79" spans="2:10" x14ac:dyDescent="0.25">
      <c r="B79" s="344" t="s">
        <v>527</v>
      </c>
      <c r="C79" s="345"/>
      <c r="D79" s="345"/>
      <c r="E79" s="345"/>
      <c r="F79" s="345"/>
      <c r="G79" s="346"/>
      <c r="H79" s="347"/>
    </row>
    <row r="80" spans="2:10" x14ac:dyDescent="0.25">
      <c r="B80" s="399" t="s">
        <v>495</v>
      </c>
      <c r="C80" s="400" t="s">
        <v>496</v>
      </c>
      <c r="D80" s="417"/>
      <c r="E80" s="373"/>
      <c r="F80" s="377"/>
      <c r="G80" s="294"/>
      <c r="H80" s="179"/>
    </row>
    <row r="81" spans="2:8" x14ac:dyDescent="0.25">
      <c r="B81" s="442" t="s">
        <v>497</v>
      </c>
      <c r="C81" s="499">
        <v>15.528869790000002</v>
      </c>
      <c r="D81" s="417"/>
      <c r="E81" s="418"/>
      <c r="F81" s="377"/>
      <c r="G81" s="294"/>
      <c r="H81" s="179"/>
    </row>
    <row r="82" spans="2:8" x14ac:dyDescent="0.25">
      <c r="B82" s="402" t="s">
        <v>498</v>
      </c>
      <c r="C82" s="499">
        <v>15.422082860000002</v>
      </c>
      <c r="D82" s="417"/>
      <c r="E82" s="418"/>
      <c r="F82" s="377"/>
      <c r="G82" s="294"/>
      <c r="H82" s="179"/>
    </row>
    <row r="83" spans="2:8" x14ac:dyDescent="0.25">
      <c r="B83" s="402" t="s">
        <v>502</v>
      </c>
      <c r="C83" s="499">
        <v>15.824995759999998</v>
      </c>
      <c r="D83" s="417"/>
      <c r="E83" s="418"/>
      <c r="F83" s="377"/>
      <c r="G83" s="294"/>
      <c r="H83" s="179"/>
    </row>
    <row r="84" spans="2:8" x14ac:dyDescent="0.25">
      <c r="B84" s="402" t="s">
        <v>500</v>
      </c>
      <c r="C84" s="499">
        <v>15.64736467</v>
      </c>
      <c r="D84" s="417"/>
      <c r="E84" s="418"/>
      <c r="F84" s="377"/>
      <c r="G84" s="294"/>
      <c r="H84" s="179"/>
    </row>
    <row r="85" spans="2:8" x14ac:dyDescent="0.25">
      <c r="B85" s="413" t="s">
        <v>528</v>
      </c>
      <c r="C85" s="414"/>
      <c r="D85" s="414"/>
      <c r="E85" s="414"/>
      <c r="F85" s="414"/>
      <c r="G85" s="414"/>
      <c r="H85" s="415"/>
    </row>
    <row r="86" spans="2:8" x14ac:dyDescent="0.25">
      <c r="B86" s="528" t="s">
        <v>522</v>
      </c>
      <c r="C86" s="529"/>
      <c r="D86" s="529"/>
      <c r="E86" s="529"/>
      <c r="F86" s="529"/>
      <c r="G86" s="529"/>
      <c r="H86" s="530"/>
    </row>
    <row r="87" spans="2:8" x14ac:dyDescent="0.25">
      <c r="B87" s="344" t="s">
        <v>535</v>
      </c>
      <c r="C87" s="294"/>
      <c r="D87" s="294"/>
      <c r="E87" s="294"/>
      <c r="F87" s="294"/>
      <c r="G87" s="294"/>
      <c r="H87" s="335"/>
    </row>
    <row r="88" spans="2:8" x14ac:dyDescent="0.25">
      <c r="B88" s="3" t="s">
        <v>530</v>
      </c>
      <c r="E88" s="66"/>
    </row>
    <row r="89" spans="2:8" x14ac:dyDescent="0.25">
      <c r="B89" s="3" t="s">
        <v>930</v>
      </c>
    </row>
  </sheetData>
  <mergeCells count="9">
    <mergeCell ref="B78:H78"/>
    <mergeCell ref="B86:H86"/>
    <mergeCell ref="B1:H1"/>
    <mergeCell ref="B2:H2"/>
    <mergeCell ref="B62:H62"/>
    <mergeCell ref="B3:G3"/>
    <mergeCell ref="B4:G4"/>
    <mergeCell ref="C69:D69"/>
    <mergeCell ref="E69:H69"/>
  </mergeCells>
  <pageMargins left="1.48" right="0.7" top="0.38" bottom="0.52" header="0.3" footer="0.3"/>
  <pageSetup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view="pageBreakPreview" topLeftCell="B3" zoomScale="80" zoomScaleNormal="100" zoomScaleSheetLayoutView="80" workbookViewId="0">
      <selection activeCell="B3" sqref="B3:G3"/>
    </sheetView>
  </sheetViews>
  <sheetFormatPr defaultRowHeight="15" x14ac:dyDescent="0.25"/>
  <cols>
    <col min="1" max="1" width="9.140625" style="3" hidden="1" customWidth="1"/>
    <col min="2" max="2" width="96" style="3" customWidth="1"/>
    <col min="3" max="3" width="23" style="3" customWidth="1"/>
    <col min="4" max="4" width="15.7109375" style="3" customWidth="1"/>
    <col min="5" max="5" width="25" style="3" customWidth="1"/>
    <col min="6" max="7" width="15.42578125" style="3" customWidth="1"/>
    <col min="8" max="8" width="17.28515625" style="64" customWidth="1"/>
    <col min="9" max="9" width="15.140625" style="1" bestFit="1" customWidth="1"/>
    <col min="10" max="10" width="19.42578125" style="2" customWidth="1"/>
    <col min="11" max="11" width="12.85546875" style="3" customWidth="1"/>
    <col min="12" max="16384" width="9.140625" style="3"/>
  </cols>
  <sheetData>
    <row r="1" spans="1:10" s="18" customFormat="1" hidden="1" x14ac:dyDescent="0.25">
      <c r="A1" s="30"/>
      <c r="B1" s="534" t="s">
        <v>0</v>
      </c>
      <c r="C1" s="535"/>
      <c r="D1" s="535"/>
      <c r="E1" s="535"/>
      <c r="F1" s="535"/>
      <c r="G1" s="535"/>
      <c r="H1" s="536"/>
      <c r="I1" s="1"/>
      <c r="J1" s="2"/>
    </row>
    <row r="2" spans="1:10" s="18" customFormat="1" hidden="1" x14ac:dyDescent="0.25">
      <c r="A2" s="30"/>
      <c r="B2" s="537" t="s">
        <v>1</v>
      </c>
      <c r="C2" s="538"/>
      <c r="D2" s="538"/>
      <c r="E2" s="538"/>
      <c r="F2" s="538"/>
      <c r="G2" s="538"/>
      <c r="H2" s="539"/>
      <c r="I2" s="1"/>
      <c r="J2" s="2"/>
    </row>
    <row r="3" spans="1:10" s="18" customFormat="1" x14ac:dyDescent="0.25">
      <c r="A3" s="30"/>
      <c r="B3" s="538" t="s">
        <v>929</v>
      </c>
      <c r="C3" s="538"/>
      <c r="D3" s="538"/>
      <c r="E3" s="538"/>
      <c r="F3" s="538"/>
      <c r="G3" s="538"/>
      <c r="H3" s="329"/>
      <c r="I3" s="1"/>
      <c r="J3" s="2"/>
    </row>
    <row r="4" spans="1:10" s="18" customFormat="1" x14ac:dyDescent="0.25">
      <c r="A4" s="30"/>
      <c r="B4" s="538" t="s">
        <v>935</v>
      </c>
      <c r="C4" s="538"/>
      <c r="D4" s="538"/>
      <c r="E4" s="538"/>
      <c r="F4" s="538"/>
      <c r="G4" s="538"/>
      <c r="H4" s="329"/>
      <c r="I4" s="1"/>
      <c r="J4" s="2"/>
    </row>
    <row r="5" spans="1:10" s="18" customFormat="1" x14ac:dyDescent="0.25">
      <c r="A5" s="30"/>
      <c r="B5" s="9" t="s">
        <v>2</v>
      </c>
      <c r="C5" s="67"/>
      <c r="D5" s="68"/>
      <c r="E5" s="69"/>
      <c r="F5" s="69"/>
      <c r="G5" s="69"/>
      <c r="H5" s="70"/>
      <c r="I5" s="1"/>
      <c r="J5" s="2"/>
    </row>
    <row r="6" spans="1:10" s="18" customFormat="1" ht="45" x14ac:dyDescent="0.25">
      <c r="A6" s="30"/>
      <c r="B6" s="257" t="s">
        <v>228</v>
      </c>
      <c r="C6" s="67"/>
      <c r="D6" s="71"/>
      <c r="E6" s="67"/>
      <c r="F6" s="67"/>
      <c r="G6" s="67"/>
      <c r="H6" s="72"/>
      <c r="I6" s="1"/>
      <c r="J6" s="2"/>
    </row>
    <row r="7" spans="1:10" s="18" customFormat="1" x14ac:dyDescent="0.25">
      <c r="A7" s="30"/>
      <c r="B7" s="591" t="s">
        <v>514</v>
      </c>
      <c r="C7" s="591"/>
      <c r="D7" s="591"/>
      <c r="E7" s="591"/>
      <c r="F7" s="591"/>
      <c r="G7" s="591"/>
      <c r="H7" s="591"/>
      <c r="I7" s="591"/>
      <c r="J7" s="2"/>
    </row>
    <row r="8" spans="1:10" s="18" customFormat="1" x14ac:dyDescent="0.25">
      <c r="A8" s="30"/>
      <c r="B8" s="9"/>
      <c r="C8" s="15"/>
      <c r="D8" s="16"/>
      <c r="E8" s="15"/>
      <c r="F8" s="15"/>
      <c r="G8" s="15"/>
      <c r="H8" s="17"/>
      <c r="I8" s="1"/>
    </row>
    <row r="9" spans="1:10" s="18" customFormat="1" ht="35.1" customHeight="1" x14ac:dyDescent="0.25">
      <c r="A9" s="30"/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152" t="s">
        <v>10</v>
      </c>
      <c r="I9" s="1"/>
    </row>
    <row r="10" spans="1:10" s="18" customFormat="1" x14ac:dyDescent="0.25">
      <c r="A10" s="30"/>
      <c r="B10" s="9" t="s">
        <v>11</v>
      </c>
      <c r="C10" s="25"/>
      <c r="D10" s="26"/>
      <c r="E10" s="27"/>
      <c r="F10" s="28"/>
      <c r="G10" s="28"/>
      <c r="H10" s="74"/>
      <c r="I10" s="1"/>
    </row>
    <row r="11" spans="1:10" s="18" customFormat="1" x14ac:dyDescent="0.25">
      <c r="A11" s="30"/>
      <c r="B11" s="9" t="s">
        <v>12</v>
      </c>
      <c r="C11" s="25"/>
      <c r="D11" s="26"/>
      <c r="E11" s="27"/>
      <c r="F11" s="28"/>
      <c r="G11" s="28"/>
      <c r="H11" s="74"/>
      <c r="I11" s="1"/>
    </row>
    <row r="12" spans="1:10" s="18" customFormat="1" x14ac:dyDescent="0.25">
      <c r="A12" s="30"/>
      <c r="B12" s="35" t="s">
        <v>13</v>
      </c>
      <c r="C12" s="25"/>
      <c r="D12" s="26"/>
      <c r="E12" s="27"/>
      <c r="F12" s="28"/>
      <c r="G12" s="28"/>
      <c r="H12" s="74"/>
      <c r="I12" s="1"/>
    </row>
    <row r="13" spans="1:10" s="18" customFormat="1" x14ac:dyDescent="0.25">
      <c r="A13" s="30"/>
      <c r="B13" s="159" t="s">
        <v>229</v>
      </c>
      <c r="C13" s="75" t="s">
        <v>120</v>
      </c>
      <c r="D13" s="284">
        <v>490</v>
      </c>
      <c r="E13" s="77">
        <v>5834.08</v>
      </c>
      <c r="F13" s="84">
        <v>7.89</v>
      </c>
      <c r="G13" s="84">
        <v>7.4998999999999993</v>
      </c>
      <c r="H13" s="498" t="s">
        <v>230</v>
      </c>
      <c r="I13" s="1"/>
    </row>
    <row r="14" spans="1:10" s="18" customFormat="1" x14ac:dyDescent="0.25">
      <c r="A14" s="30"/>
      <c r="B14" s="159" t="s">
        <v>123</v>
      </c>
      <c r="C14" s="75" t="s">
        <v>15</v>
      </c>
      <c r="D14" s="284">
        <v>250</v>
      </c>
      <c r="E14" s="77">
        <v>2828.37</v>
      </c>
      <c r="F14" s="84">
        <v>3.82</v>
      </c>
      <c r="G14" s="84">
        <v>5.2949999999999999</v>
      </c>
      <c r="H14" s="498" t="s">
        <v>292</v>
      </c>
      <c r="I14" s="1"/>
    </row>
    <row r="15" spans="1:10" s="18" customFormat="1" x14ac:dyDescent="0.25">
      <c r="A15" s="30"/>
      <c r="B15" s="159" t="s">
        <v>121</v>
      </c>
      <c r="C15" s="75" t="s">
        <v>15</v>
      </c>
      <c r="D15" s="284">
        <v>250</v>
      </c>
      <c r="E15" s="77">
        <v>2759.52</v>
      </c>
      <c r="F15" s="84">
        <v>3.73</v>
      </c>
      <c r="G15" s="84">
        <v>5</v>
      </c>
      <c r="H15" s="498" t="s">
        <v>389</v>
      </c>
      <c r="I15" s="1"/>
    </row>
    <row r="16" spans="1:10" s="18" customFormat="1" x14ac:dyDescent="0.25">
      <c r="A16" s="30"/>
      <c r="B16" s="159" t="s">
        <v>23</v>
      </c>
      <c r="C16" s="75" t="s">
        <v>15</v>
      </c>
      <c r="D16" s="284">
        <v>250</v>
      </c>
      <c r="E16" s="77">
        <v>2690</v>
      </c>
      <c r="F16" s="84">
        <v>3.64</v>
      </c>
      <c r="G16" s="84">
        <v>4.87</v>
      </c>
      <c r="H16" s="498" t="s">
        <v>40</v>
      </c>
      <c r="I16" s="1"/>
    </row>
    <row r="17" spans="1:14" s="18" customFormat="1" x14ac:dyDescent="0.25">
      <c r="A17" s="30"/>
      <c r="B17" s="159" t="s">
        <v>121</v>
      </c>
      <c r="C17" s="75" t="s">
        <v>15</v>
      </c>
      <c r="D17" s="284">
        <v>250</v>
      </c>
      <c r="E17" s="77">
        <v>2691.6</v>
      </c>
      <c r="F17" s="84">
        <v>3.64</v>
      </c>
      <c r="G17" s="84">
        <v>4.6749999999999998</v>
      </c>
      <c r="H17" s="498" t="s">
        <v>371</v>
      </c>
      <c r="I17" s="1"/>
    </row>
    <row r="18" spans="1:14" s="18" customFormat="1" x14ac:dyDescent="0.25">
      <c r="A18" s="30"/>
      <c r="B18" s="159" t="s">
        <v>23</v>
      </c>
      <c r="C18" s="75" t="s">
        <v>41</v>
      </c>
      <c r="D18" s="284">
        <v>250</v>
      </c>
      <c r="E18" s="77">
        <v>2679.76</v>
      </c>
      <c r="F18" s="84">
        <v>3.62</v>
      </c>
      <c r="G18" s="84">
        <v>5.028999999999999</v>
      </c>
      <c r="H18" s="498" t="s">
        <v>318</v>
      </c>
      <c r="I18" s="1"/>
    </row>
    <row r="19" spans="1:14" s="18" customFormat="1" x14ac:dyDescent="0.25">
      <c r="A19" s="30"/>
      <c r="B19" s="159" t="s">
        <v>325</v>
      </c>
      <c r="C19" s="75" t="s">
        <v>429</v>
      </c>
      <c r="D19" s="284">
        <v>250</v>
      </c>
      <c r="E19" s="77">
        <v>2636.14</v>
      </c>
      <c r="F19" s="84">
        <v>3.56</v>
      </c>
      <c r="G19" s="84">
        <v>5.75</v>
      </c>
      <c r="H19" s="498" t="s">
        <v>482</v>
      </c>
      <c r="I19" s="1"/>
    </row>
    <row r="20" spans="1:14" s="18" customFormat="1" x14ac:dyDescent="0.25">
      <c r="A20" s="30"/>
      <c r="B20" s="159" t="s">
        <v>55</v>
      </c>
      <c r="C20" s="75" t="s">
        <v>15</v>
      </c>
      <c r="D20" s="284">
        <v>250</v>
      </c>
      <c r="E20" s="77">
        <v>2626.64</v>
      </c>
      <c r="F20" s="84">
        <v>3.55</v>
      </c>
      <c r="G20" s="84">
        <v>4.55</v>
      </c>
      <c r="H20" s="498" t="s">
        <v>306</v>
      </c>
      <c r="I20" s="1"/>
    </row>
    <row r="21" spans="1:14" s="18" customFormat="1" x14ac:dyDescent="0.25">
      <c r="A21" s="30"/>
      <c r="B21" s="159" t="s">
        <v>377</v>
      </c>
      <c r="C21" s="75" t="s">
        <v>367</v>
      </c>
      <c r="D21" s="284">
        <v>250</v>
      </c>
      <c r="E21" s="77">
        <v>2591.61</v>
      </c>
      <c r="F21" s="84">
        <v>3.5</v>
      </c>
      <c r="G21" s="84">
        <v>6.165</v>
      </c>
      <c r="H21" s="498" t="s">
        <v>483</v>
      </c>
      <c r="I21" s="1"/>
    </row>
    <row r="22" spans="1:14" s="18" customFormat="1" x14ac:dyDescent="0.25">
      <c r="A22" s="30"/>
      <c r="B22" s="159" t="s">
        <v>42</v>
      </c>
      <c r="C22" s="75" t="s">
        <v>15</v>
      </c>
      <c r="D22" s="284">
        <v>250</v>
      </c>
      <c r="E22" s="77">
        <v>2520.34</v>
      </c>
      <c r="F22" s="84">
        <v>3.41</v>
      </c>
      <c r="G22" s="84">
        <v>4.8100000000000005</v>
      </c>
      <c r="H22" s="498" t="s">
        <v>369</v>
      </c>
      <c r="I22" s="1"/>
    </row>
    <row r="23" spans="1:14" s="18" customFormat="1" x14ac:dyDescent="0.25">
      <c r="A23" s="30"/>
      <c r="B23" s="30" t="s">
        <v>184</v>
      </c>
      <c r="C23" s="142" t="s">
        <v>112</v>
      </c>
      <c r="D23" s="192">
        <v>250</v>
      </c>
      <c r="E23" s="138">
        <v>2522.12</v>
      </c>
      <c r="F23" s="84">
        <v>3.41</v>
      </c>
      <c r="G23" s="84">
        <v>11.929499999999999</v>
      </c>
      <c r="H23" s="449" t="s">
        <v>185</v>
      </c>
      <c r="I23" s="1"/>
      <c r="L23" s="40"/>
      <c r="N23" s="40"/>
    </row>
    <row r="24" spans="1:14" s="18" customFormat="1" x14ac:dyDescent="0.25">
      <c r="A24" s="30"/>
      <c r="B24" s="30" t="s">
        <v>118</v>
      </c>
      <c r="C24" s="142" t="s">
        <v>113</v>
      </c>
      <c r="D24" s="192">
        <v>218</v>
      </c>
      <c r="E24" s="138">
        <v>2421.67</v>
      </c>
      <c r="F24" s="84">
        <v>3.27</v>
      </c>
      <c r="G24" s="84">
        <v>8.3227999999999991</v>
      </c>
      <c r="H24" s="449" t="s">
        <v>187</v>
      </c>
      <c r="I24" s="1"/>
      <c r="L24" s="40"/>
      <c r="N24" s="40"/>
    </row>
    <row r="25" spans="1:14" s="18" customFormat="1" x14ac:dyDescent="0.25">
      <c r="A25" s="30"/>
      <c r="B25" s="30" t="s">
        <v>319</v>
      </c>
      <c r="C25" s="142" t="s">
        <v>21</v>
      </c>
      <c r="D25" s="192">
        <v>200</v>
      </c>
      <c r="E25" s="138">
        <v>2138.96</v>
      </c>
      <c r="F25" s="84">
        <v>2.89</v>
      </c>
      <c r="G25" s="84">
        <v>7.5141</v>
      </c>
      <c r="H25" s="449" t="s">
        <v>70</v>
      </c>
      <c r="I25" s="1"/>
      <c r="L25" s="40"/>
      <c r="N25" s="40"/>
    </row>
    <row r="26" spans="1:14" s="18" customFormat="1" x14ac:dyDescent="0.25">
      <c r="A26" s="30"/>
      <c r="B26" s="30" t="s">
        <v>303</v>
      </c>
      <c r="C26" s="142" t="s">
        <v>15</v>
      </c>
      <c r="D26" s="192">
        <v>2000</v>
      </c>
      <c r="E26" s="138">
        <v>2058.9699999999998</v>
      </c>
      <c r="F26" s="84">
        <v>2.78</v>
      </c>
      <c r="G26" s="84">
        <v>7.5644</v>
      </c>
      <c r="H26" s="449" t="s">
        <v>307</v>
      </c>
      <c r="I26" s="1"/>
      <c r="L26" s="40"/>
      <c r="N26" s="40"/>
    </row>
    <row r="27" spans="1:14" s="18" customFormat="1" x14ac:dyDescent="0.25">
      <c r="A27" s="30"/>
      <c r="B27" s="30" t="s">
        <v>273</v>
      </c>
      <c r="C27" s="142" t="s">
        <v>231</v>
      </c>
      <c r="D27" s="192">
        <v>154</v>
      </c>
      <c r="E27" s="138">
        <v>1719.85</v>
      </c>
      <c r="F27" s="84">
        <v>2.3199999999999998</v>
      </c>
      <c r="G27" s="84">
        <v>7.4499999999999993</v>
      </c>
      <c r="H27" s="449" t="s">
        <v>232</v>
      </c>
      <c r="I27" s="1"/>
      <c r="L27" s="40"/>
      <c r="N27" s="40"/>
    </row>
    <row r="28" spans="1:14" s="18" customFormat="1" x14ac:dyDescent="0.25">
      <c r="A28" s="30"/>
      <c r="B28" s="30" t="s">
        <v>123</v>
      </c>
      <c r="C28" s="142" t="s">
        <v>15</v>
      </c>
      <c r="D28" s="192">
        <v>150</v>
      </c>
      <c r="E28" s="138">
        <v>1638.16</v>
      </c>
      <c r="F28" s="84">
        <v>2.21</v>
      </c>
      <c r="G28" s="84">
        <v>6.6497000000000002</v>
      </c>
      <c r="H28" s="449" t="s">
        <v>294</v>
      </c>
      <c r="I28" s="1"/>
      <c r="L28" s="40"/>
      <c r="N28" s="40"/>
    </row>
    <row r="29" spans="1:14" s="18" customFormat="1" x14ac:dyDescent="0.25">
      <c r="A29" s="30"/>
      <c r="B29" s="30" t="s">
        <v>42</v>
      </c>
      <c r="C29" s="142" t="s">
        <v>15</v>
      </c>
      <c r="D29" s="192">
        <v>150</v>
      </c>
      <c r="E29" s="138">
        <v>1549.79</v>
      </c>
      <c r="F29" s="84">
        <v>2.09</v>
      </c>
      <c r="G29" s="84">
        <v>4.0500999999999996</v>
      </c>
      <c r="H29" s="449" t="s">
        <v>324</v>
      </c>
      <c r="I29" s="1"/>
      <c r="L29" s="40"/>
      <c r="N29" s="40"/>
    </row>
    <row r="30" spans="1:14" s="18" customFormat="1" x14ac:dyDescent="0.25">
      <c r="A30" s="30"/>
      <c r="B30" s="30" t="s">
        <v>234</v>
      </c>
      <c r="C30" s="142" t="s">
        <v>15</v>
      </c>
      <c r="D30" s="192">
        <v>1508</v>
      </c>
      <c r="E30" s="138">
        <v>1386.47</v>
      </c>
      <c r="F30" s="84">
        <v>1.87</v>
      </c>
      <c r="G30" s="84">
        <v>8.0740999999999996</v>
      </c>
      <c r="H30" s="449" t="s">
        <v>235</v>
      </c>
      <c r="I30" s="1"/>
      <c r="L30" s="40"/>
      <c r="N30" s="40"/>
    </row>
    <row r="31" spans="1:14" s="18" customFormat="1" x14ac:dyDescent="0.25">
      <c r="A31" s="30"/>
      <c r="B31" s="30" t="s">
        <v>321</v>
      </c>
      <c r="C31" s="142" t="s">
        <v>186</v>
      </c>
      <c r="D31" s="192">
        <v>1100</v>
      </c>
      <c r="E31" s="138">
        <v>1165.04</v>
      </c>
      <c r="F31" s="84">
        <v>1.57</v>
      </c>
      <c r="G31" s="84">
        <v>8.1649999999999991</v>
      </c>
      <c r="H31" s="449" t="s">
        <v>236</v>
      </c>
      <c r="I31" s="1"/>
      <c r="L31" s="40"/>
      <c r="N31" s="40"/>
    </row>
    <row r="32" spans="1:14" s="18" customFormat="1" x14ac:dyDescent="0.25">
      <c r="A32" s="30"/>
      <c r="B32" s="30" t="s">
        <v>123</v>
      </c>
      <c r="C32" s="142" t="s">
        <v>15</v>
      </c>
      <c r="D32" s="192">
        <v>100</v>
      </c>
      <c r="E32" s="138">
        <v>1085.5999999999999</v>
      </c>
      <c r="F32" s="84">
        <v>1.47</v>
      </c>
      <c r="G32" s="84">
        <v>6.6497000000000002</v>
      </c>
      <c r="H32" s="449" t="s">
        <v>295</v>
      </c>
      <c r="I32" s="1"/>
      <c r="L32" s="40"/>
      <c r="N32" s="40"/>
    </row>
    <row r="33" spans="1:14" s="18" customFormat="1" x14ac:dyDescent="0.25">
      <c r="A33" s="30"/>
      <c r="B33" s="30" t="s">
        <v>303</v>
      </c>
      <c r="C33" s="142" t="s">
        <v>15</v>
      </c>
      <c r="D33" s="192">
        <v>1000</v>
      </c>
      <c r="E33" s="138">
        <v>1032.3499999999999</v>
      </c>
      <c r="F33" s="84">
        <v>1.4</v>
      </c>
      <c r="G33" s="84">
        <v>7.2048000000000005</v>
      </c>
      <c r="H33" s="449" t="s">
        <v>308</v>
      </c>
      <c r="I33" s="1"/>
      <c r="L33" s="40"/>
      <c r="N33" s="40"/>
    </row>
    <row r="34" spans="1:14" s="18" customFormat="1" x14ac:dyDescent="0.25">
      <c r="A34" s="30"/>
      <c r="B34" s="30" t="s">
        <v>321</v>
      </c>
      <c r="C34" s="142" t="s">
        <v>186</v>
      </c>
      <c r="D34" s="192">
        <v>608</v>
      </c>
      <c r="E34" s="138">
        <v>650.09</v>
      </c>
      <c r="F34" s="84">
        <v>0.88</v>
      </c>
      <c r="G34" s="84">
        <v>9.1090999999999998</v>
      </c>
      <c r="H34" s="449" t="s">
        <v>238</v>
      </c>
      <c r="I34" s="1"/>
      <c r="L34" s="40"/>
      <c r="N34" s="40"/>
    </row>
    <row r="35" spans="1:14" s="18" customFormat="1" x14ac:dyDescent="0.25">
      <c r="A35" s="30"/>
      <c r="B35" s="30" t="s">
        <v>321</v>
      </c>
      <c r="C35" s="142" t="s">
        <v>186</v>
      </c>
      <c r="D35" s="192">
        <v>609</v>
      </c>
      <c r="E35" s="138">
        <v>653.16</v>
      </c>
      <c r="F35" s="84">
        <v>0.88</v>
      </c>
      <c r="G35" s="84">
        <v>9.1584000000000003</v>
      </c>
      <c r="H35" s="449" t="s">
        <v>237</v>
      </c>
      <c r="I35" s="1"/>
      <c r="L35" s="40"/>
      <c r="N35" s="40"/>
    </row>
    <row r="36" spans="1:14" s="18" customFormat="1" x14ac:dyDescent="0.25">
      <c r="A36" s="30"/>
      <c r="B36" s="30" t="s">
        <v>320</v>
      </c>
      <c r="C36" s="142" t="s">
        <v>115</v>
      </c>
      <c r="D36" s="192">
        <v>50</v>
      </c>
      <c r="E36" s="138">
        <v>497.67</v>
      </c>
      <c r="F36" s="84">
        <v>0.67</v>
      </c>
      <c r="G36" s="84">
        <v>10.2948</v>
      </c>
      <c r="H36" s="449" t="s">
        <v>233</v>
      </c>
      <c r="I36" s="1"/>
      <c r="L36" s="40"/>
      <c r="N36" s="40"/>
    </row>
    <row r="37" spans="1:14" s="18" customFormat="1" x14ac:dyDescent="0.25">
      <c r="A37" s="30"/>
      <c r="B37" s="30" t="s">
        <v>321</v>
      </c>
      <c r="C37" s="142" t="s">
        <v>186</v>
      </c>
      <c r="D37" s="192">
        <v>220</v>
      </c>
      <c r="E37" s="138">
        <v>233.38</v>
      </c>
      <c r="F37" s="84">
        <v>0.32</v>
      </c>
      <c r="G37" s="84">
        <v>8.5</v>
      </c>
      <c r="H37" s="449" t="s">
        <v>239</v>
      </c>
      <c r="I37" s="1"/>
      <c r="L37" s="40"/>
      <c r="N37" s="40"/>
    </row>
    <row r="38" spans="1:14" s="18" customFormat="1" x14ac:dyDescent="0.25">
      <c r="A38" s="30"/>
      <c r="B38" s="30" t="s">
        <v>47</v>
      </c>
      <c r="C38" s="142" t="s">
        <v>15</v>
      </c>
      <c r="D38" s="192">
        <v>20</v>
      </c>
      <c r="E38" s="138">
        <v>226.06</v>
      </c>
      <c r="F38" s="84">
        <v>0.31</v>
      </c>
      <c r="G38" s="84">
        <v>6.81</v>
      </c>
      <c r="H38" s="449" t="s">
        <v>143</v>
      </c>
      <c r="I38" s="1"/>
      <c r="L38" s="40"/>
      <c r="N38" s="40"/>
    </row>
    <row r="39" spans="1:14" s="18" customFormat="1" x14ac:dyDescent="0.25">
      <c r="A39" s="30"/>
      <c r="B39" s="30" t="s">
        <v>321</v>
      </c>
      <c r="C39" s="142" t="s">
        <v>186</v>
      </c>
      <c r="D39" s="192">
        <v>131</v>
      </c>
      <c r="E39" s="138">
        <v>139.63999999999999</v>
      </c>
      <c r="F39" s="84">
        <v>0.19</v>
      </c>
      <c r="G39" s="84">
        <v>8.8597999999999999</v>
      </c>
      <c r="H39" s="449" t="s">
        <v>240</v>
      </c>
      <c r="I39" s="1"/>
      <c r="L39" s="40"/>
      <c r="N39" s="40"/>
    </row>
    <row r="40" spans="1:14" s="18" customFormat="1" x14ac:dyDescent="0.25">
      <c r="A40" s="30"/>
      <c r="B40" s="30" t="s">
        <v>273</v>
      </c>
      <c r="C40" s="142" t="s">
        <v>231</v>
      </c>
      <c r="D40" s="192">
        <v>9</v>
      </c>
      <c r="E40" s="138">
        <v>100.37</v>
      </c>
      <c r="F40" s="84">
        <v>0.14000000000000001</v>
      </c>
      <c r="G40" s="84">
        <v>7.5248999999999997</v>
      </c>
      <c r="H40" s="449" t="s">
        <v>241</v>
      </c>
      <c r="I40" s="1"/>
      <c r="L40" s="40"/>
      <c r="N40" s="40"/>
    </row>
    <row r="41" spans="1:14" s="18" customFormat="1" x14ac:dyDescent="0.25">
      <c r="A41" s="30"/>
      <c r="B41" s="30" t="s">
        <v>321</v>
      </c>
      <c r="C41" s="142" t="s">
        <v>186</v>
      </c>
      <c r="D41" s="192">
        <v>81</v>
      </c>
      <c r="E41" s="138">
        <v>86.31</v>
      </c>
      <c r="F41" s="84">
        <v>0.12</v>
      </c>
      <c r="G41" s="84">
        <v>8.6344999999999992</v>
      </c>
      <c r="H41" s="449" t="s">
        <v>242</v>
      </c>
      <c r="I41" s="1"/>
      <c r="L41" s="40"/>
      <c r="N41" s="40"/>
    </row>
    <row r="42" spans="1:14" s="18" customFormat="1" x14ac:dyDescent="0.25">
      <c r="A42" s="30"/>
      <c r="B42" s="30" t="s">
        <v>314</v>
      </c>
      <c r="C42" s="142" t="s">
        <v>117</v>
      </c>
      <c r="D42" s="192">
        <v>282</v>
      </c>
      <c r="E42" s="138">
        <v>0</v>
      </c>
      <c r="F42" s="84">
        <v>0</v>
      </c>
      <c r="G42" s="84">
        <v>0</v>
      </c>
      <c r="H42" s="449" t="s">
        <v>188</v>
      </c>
      <c r="I42" s="1"/>
      <c r="J42" s="38"/>
      <c r="K42" s="39"/>
      <c r="L42" s="40"/>
      <c r="N42" s="40"/>
    </row>
    <row r="43" spans="1:14" s="18" customFormat="1" x14ac:dyDescent="0.25">
      <c r="A43" s="30"/>
      <c r="B43" s="29" t="s">
        <v>25</v>
      </c>
      <c r="C43" s="450"/>
      <c r="D43" s="41"/>
      <c r="E43" s="42">
        <f>SUM(E13:E42)</f>
        <v>51163.719999999994</v>
      </c>
      <c r="F43" s="42">
        <f>SUM(F13:F42)</f>
        <v>69.149999999999991</v>
      </c>
      <c r="G43" s="87"/>
      <c r="H43" s="449"/>
      <c r="I43" s="1"/>
      <c r="J43" s="1"/>
      <c r="L43" s="40"/>
      <c r="N43" s="40"/>
    </row>
    <row r="44" spans="1:14" s="18" customFormat="1" x14ac:dyDescent="0.25">
      <c r="A44" s="30"/>
      <c r="B44" s="29" t="s">
        <v>111</v>
      </c>
      <c r="C44" s="450"/>
      <c r="D44" s="41"/>
      <c r="E44" s="87"/>
      <c r="F44" s="44"/>
      <c r="G44" s="87"/>
      <c r="H44" s="449"/>
      <c r="I44" s="1"/>
      <c r="J44" s="1"/>
      <c r="L44" s="40"/>
      <c r="N44" s="40"/>
    </row>
    <row r="45" spans="1:14" s="18" customFormat="1" x14ac:dyDescent="0.25">
      <c r="A45" s="30"/>
      <c r="B45" s="29" t="s">
        <v>13</v>
      </c>
      <c r="C45" s="450"/>
      <c r="D45" s="41"/>
      <c r="E45" s="87"/>
      <c r="F45" s="44"/>
      <c r="G45" s="87"/>
      <c r="H45" s="449"/>
      <c r="I45" s="1"/>
      <c r="J45" s="1"/>
      <c r="L45" s="40"/>
      <c r="N45" s="40"/>
    </row>
    <row r="46" spans="1:14" s="18" customFormat="1" x14ac:dyDescent="0.25">
      <c r="A46" s="30"/>
      <c r="B46" s="30" t="s">
        <v>484</v>
      </c>
      <c r="C46" s="142" t="s">
        <v>44</v>
      </c>
      <c r="D46" s="36">
        <v>250</v>
      </c>
      <c r="E46" s="32">
        <v>2565.59</v>
      </c>
      <c r="F46" s="33">
        <v>3.47</v>
      </c>
      <c r="G46" s="32">
        <v>7.15</v>
      </c>
      <c r="H46" s="449" t="s">
        <v>296</v>
      </c>
      <c r="I46" s="1"/>
      <c r="J46" s="1"/>
      <c r="L46" s="40"/>
      <c r="N46" s="40"/>
    </row>
    <row r="47" spans="1:14" s="18" customFormat="1" x14ac:dyDescent="0.25">
      <c r="A47" s="30"/>
      <c r="B47" s="29" t="s">
        <v>25</v>
      </c>
      <c r="C47" s="450"/>
      <c r="D47" s="41"/>
      <c r="E47" s="43">
        <f>SUM(E46)</f>
        <v>2565.59</v>
      </c>
      <c r="F47" s="43">
        <f>SUM(F46)</f>
        <v>3.47</v>
      </c>
      <c r="G47" s="87"/>
      <c r="H47" s="449"/>
      <c r="I47" s="1"/>
      <c r="J47" s="1"/>
      <c r="L47" s="40"/>
      <c r="N47" s="40"/>
    </row>
    <row r="48" spans="1:14" s="18" customFormat="1" x14ac:dyDescent="0.25">
      <c r="A48" s="30"/>
      <c r="B48" s="29" t="s">
        <v>110</v>
      </c>
      <c r="C48" s="9"/>
      <c r="D48" s="140"/>
      <c r="E48" s="174"/>
      <c r="F48" s="91"/>
      <c r="G48" s="91"/>
      <c r="H48" s="449"/>
      <c r="I48" s="1"/>
      <c r="J48" s="1"/>
      <c r="L48" s="40"/>
      <c r="N48" s="40"/>
    </row>
    <row r="49" spans="1:14" s="18" customFormat="1" x14ac:dyDescent="0.25">
      <c r="A49" s="30"/>
      <c r="B49" s="30" t="s">
        <v>104</v>
      </c>
      <c r="C49" s="75" t="s">
        <v>103</v>
      </c>
      <c r="D49" s="136">
        <v>16</v>
      </c>
      <c r="E49" s="141">
        <v>1325.26</v>
      </c>
      <c r="F49" s="94">
        <v>1.79</v>
      </c>
      <c r="G49" s="94">
        <v>6.4765999999999995</v>
      </c>
      <c r="H49" s="449" t="s">
        <v>243</v>
      </c>
      <c r="I49" s="1"/>
      <c r="J49" s="1"/>
      <c r="L49" s="40"/>
      <c r="N49" s="40"/>
    </row>
    <row r="50" spans="1:14" s="46" customFormat="1" x14ac:dyDescent="0.25">
      <c r="A50" s="29"/>
      <c r="B50" s="30" t="s">
        <v>104</v>
      </c>
      <c r="C50" s="75" t="s">
        <v>103</v>
      </c>
      <c r="D50" s="136">
        <v>16</v>
      </c>
      <c r="E50" s="141">
        <v>1300.56</v>
      </c>
      <c r="F50" s="94">
        <v>1.76</v>
      </c>
      <c r="G50" s="94">
        <v>6.5818000000000003</v>
      </c>
      <c r="H50" s="449" t="s">
        <v>244</v>
      </c>
      <c r="I50" s="1"/>
      <c r="J50" s="1"/>
    </row>
    <row r="51" spans="1:14" s="46" customFormat="1" x14ac:dyDescent="0.25">
      <c r="A51" s="29"/>
      <c r="B51" s="30" t="s">
        <v>104</v>
      </c>
      <c r="C51" s="75" t="s">
        <v>103</v>
      </c>
      <c r="D51" s="136">
        <v>16</v>
      </c>
      <c r="E51" s="141">
        <v>1279.8699999999999</v>
      </c>
      <c r="F51" s="94">
        <v>1.73</v>
      </c>
      <c r="G51" s="94">
        <v>6.5822999999999992</v>
      </c>
      <c r="H51" s="449" t="s">
        <v>245</v>
      </c>
      <c r="I51" s="1"/>
      <c r="J51" s="1"/>
    </row>
    <row r="52" spans="1:14" s="46" customFormat="1" x14ac:dyDescent="0.25">
      <c r="A52" s="29"/>
      <c r="B52" s="30" t="s">
        <v>104</v>
      </c>
      <c r="C52" s="75" t="s">
        <v>103</v>
      </c>
      <c r="D52" s="136">
        <v>14</v>
      </c>
      <c r="E52" s="141">
        <v>1087.8499999999999</v>
      </c>
      <c r="F52" s="94">
        <v>1.47</v>
      </c>
      <c r="G52" s="94">
        <v>6.9520999999999997</v>
      </c>
      <c r="H52" s="449" t="s">
        <v>246</v>
      </c>
      <c r="I52" s="1"/>
      <c r="J52" s="1"/>
    </row>
    <row r="53" spans="1:14" s="46" customFormat="1" x14ac:dyDescent="0.25">
      <c r="A53" s="29"/>
      <c r="B53" s="29" t="s">
        <v>25</v>
      </c>
      <c r="C53" s="9"/>
      <c r="D53" s="255"/>
      <c r="E53" s="144">
        <f>SUM(E49:E52)</f>
        <v>4993.5399999999991</v>
      </c>
      <c r="F53" s="96">
        <f>SUM(F49:F52)</f>
        <v>6.7499999999999991</v>
      </c>
      <c r="G53" s="91"/>
      <c r="H53" s="449"/>
      <c r="I53" s="1"/>
      <c r="J53" s="1"/>
    </row>
    <row r="54" spans="1:14" s="46" customFormat="1" x14ac:dyDescent="0.25">
      <c r="A54" s="29"/>
      <c r="B54" s="29" t="s">
        <v>26</v>
      </c>
      <c r="C54" s="9"/>
      <c r="D54" s="255"/>
      <c r="E54" s="174"/>
      <c r="F54" s="91"/>
      <c r="G54" s="91"/>
      <c r="H54" s="449"/>
      <c r="I54" s="1"/>
      <c r="J54" s="1"/>
    </row>
    <row r="55" spans="1:14" s="46" customFormat="1" x14ac:dyDescent="0.25">
      <c r="A55" s="29"/>
      <c r="B55" s="29" t="s">
        <v>89</v>
      </c>
      <c r="C55" s="9"/>
      <c r="D55" s="255"/>
      <c r="E55" s="174"/>
      <c r="F55" s="91"/>
      <c r="G55" s="91"/>
      <c r="H55" s="449"/>
      <c r="I55" s="1"/>
      <c r="J55" s="1"/>
    </row>
    <row r="56" spans="1:14" s="46" customFormat="1" x14ac:dyDescent="0.25">
      <c r="A56" s="29"/>
      <c r="B56" s="30" t="s">
        <v>260</v>
      </c>
      <c r="C56" s="75" t="s">
        <v>17</v>
      </c>
      <c r="D56" s="136">
        <v>4000000</v>
      </c>
      <c r="E56" s="141">
        <v>4140.16</v>
      </c>
      <c r="F56" s="94">
        <v>5.6</v>
      </c>
      <c r="G56" s="94">
        <v>6.3902000000000001</v>
      </c>
      <c r="H56" s="449" t="s">
        <v>261</v>
      </c>
      <c r="I56" s="1"/>
      <c r="J56" s="1"/>
    </row>
    <row r="57" spans="1:14" s="46" customFormat="1" x14ac:dyDescent="0.25">
      <c r="A57" s="29"/>
      <c r="B57" s="30" t="s">
        <v>288</v>
      </c>
      <c r="C57" s="75" t="s">
        <v>17</v>
      </c>
      <c r="D57" s="136">
        <v>2800000</v>
      </c>
      <c r="E57" s="141">
        <v>2952.14</v>
      </c>
      <c r="F57" s="94">
        <v>3.99</v>
      </c>
      <c r="G57" s="94">
        <v>5.2780000000000005</v>
      </c>
      <c r="H57" s="449" t="s">
        <v>289</v>
      </c>
      <c r="I57" s="1"/>
      <c r="J57" s="1"/>
    </row>
    <row r="58" spans="1:14" s="46" customFormat="1" x14ac:dyDescent="0.25">
      <c r="A58" s="29"/>
      <c r="B58" s="30" t="s">
        <v>316</v>
      </c>
      <c r="C58" s="75" t="s">
        <v>17</v>
      </c>
      <c r="D58" s="136">
        <v>2500000</v>
      </c>
      <c r="E58" s="141">
        <v>2503.34</v>
      </c>
      <c r="F58" s="94">
        <v>3.38</v>
      </c>
      <c r="G58" s="94">
        <v>5.5968</v>
      </c>
      <c r="H58" s="449" t="s">
        <v>317</v>
      </c>
      <c r="I58" s="1"/>
      <c r="J58" s="1"/>
    </row>
    <row r="59" spans="1:14" s="46" customFormat="1" x14ac:dyDescent="0.25">
      <c r="A59" s="29"/>
      <c r="B59" s="29" t="s">
        <v>25</v>
      </c>
      <c r="C59" s="25"/>
      <c r="D59" s="255"/>
      <c r="E59" s="143">
        <f>SUM(E56:E58)</f>
        <v>9595.64</v>
      </c>
      <c r="F59" s="143">
        <f>SUM(F56:F58)</f>
        <v>12.969999999999999</v>
      </c>
      <c r="G59" s="91"/>
      <c r="H59" s="34"/>
      <c r="I59" s="1"/>
      <c r="J59" s="1"/>
    </row>
    <row r="60" spans="1:14" s="46" customFormat="1" x14ac:dyDescent="0.25">
      <c r="A60" s="29"/>
      <c r="B60" s="29" t="s">
        <v>31</v>
      </c>
      <c r="C60" s="30"/>
      <c r="D60" s="31"/>
      <c r="E60" s="32"/>
      <c r="F60" s="33"/>
      <c r="G60" s="33"/>
      <c r="H60" s="88"/>
      <c r="I60" s="1"/>
      <c r="J60" s="1"/>
    </row>
    <row r="61" spans="1:14" s="46" customFormat="1" x14ac:dyDescent="0.25">
      <c r="A61" s="29"/>
      <c r="B61" s="29" t="s">
        <v>32</v>
      </c>
      <c r="C61" s="30"/>
      <c r="D61" s="31"/>
      <c r="E61" s="32">
        <v>8267.89</v>
      </c>
      <c r="F61" s="326">
        <v>11.18</v>
      </c>
      <c r="G61" s="84"/>
      <c r="H61" s="88"/>
      <c r="I61" s="1"/>
      <c r="J61" s="1"/>
    </row>
    <row r="62" spans="1:14" s="46" customFormat="1" x14ac:dyDescent="0.25">
      <c r="A62" s="29"/>
      <c r="B62" s="29" t="s">
        <v>33</v>
      </c>
      <c r="C62" s="30"/>
      <c r="D62" s="111"/>
      <c r="E62" s="48">
        <v>-2601.5700000000002</v>
      </c>
      <c r="F62" s="326">
        <v>-3.52</v>
      </c>
      <c r="G62" s="84"/>
      <c r="H62" s="104"/>
      <c r="I62" s="1"/>
      <c r="J62" s="1"/>
    </row>
    <row r="63" spans="1:14" s="46" customFormat="1" x14ac:dyDescent="0.25">
      <c r="A63" s="29"/>
      <c r="B63" s="49" t="s">
        <v>34</v>
      </c>
      <c r="C63" s="49"/>
      <c r="D63" s="50"/>
      <c r="E63" s="51">
        <f>+E43+E61+E62+E53+E47+E59</f>
        <v>73984.81</v>
      </c>
      <c r="F63" s="51">
        <f>+F43+F61+F62+F53+F47+F59</f>
        <v>99.999999999999986</v>
      </c>
      <c r="G63" s="162"/>
      <c r="H63" s="105"/>
      <c r="I63" s="1"/>
      <c r="J63" s="1"/>
    </row>
    <row r="64" spans="1:14" s="60" customFormat="1" x14ac:dyDescent="0.25">
      <c r="A64" s="205"/>
      <c r="B64" s="55" t="s">
        <v>35</v>
      </c>
      <c r="C64" s="56"/>
      <c r="D64" s="57"/>
      <c r="E64" s="58"/>
      <c r="F64" s="58"/>
      <c r="G64" s="58"/>
      <c r="H64" s="107"/>
      <c r="I64" s="1"/>
      <c r="J64" s="1"/>
    </row>
    <row r="65" spans="1:10" s="60" customFormat="1" x14ac:dyDescent="0.25">
      <c r="A65" s="205"/>
      <c r="B65" s="256" t="s">
        <v>36</v>
      </c>
      <c r="C65" s="56"/>
      <c r="D65" s="57"/>
      <c r="E65" s="58"/>
      <c r="F65" s="58"/>
      <c r="G65" s="58"/>
      <c r="H65" s="107"/>
      <c r="I65" s="1"/>
      <c r="J65" s="1"/>
    </row>
    <row r="66" spans="1:10" x14ac:dyDescent="0.25">
      <c r="A66" s="55"/>
      <c r="B66" s="256" t="s">
        <v>96</v>
      </c>
      <c r="C66" s="56"/>
      <c r="D66" s="57"/>
      <c r="E66" s="58"/>
      <c r="F66" s="58"/>
      <c r="G66" s="58"/>
      <c r="H66" s="106"/>
      <c r="J66" s="1"/>
    </row>
    <row r="67" spans="1:10" x14ac:dyDescent="0.25">
      <c r="A67" s="193"/>
      <c r="B67" s="291" t="s">
        <v>313</v>
      </c>
      <c r="C67" s="56"/>
      <c r="D67" s="57"/>
      <c r="E67" s="58"/>
      <c r="F67" s="58"/>
      <c r="G67" s="58"/>
      <c r="H67" s="266"/>
      <c r="J67" s="1"/>
    </row>
    <row r="68" spans="1:10" x14ac:dyDescent="0.25">
      <c r="B68" s="260"/>
      <c r="J68" s="1"/>
    </row>
    <row r="69" spans="1:10" x14ac:dyDescent="0.25">
      <c r="B69" s="419" t="s">
        <v>486</v>
      </c>
      <c r="C69" s="180"/>
      <c r="D69" s="420"/>
      <c r="E69" s="421"/>
      <c r="F69" s="420"/>
      <c r="G69" s="58"/>
      <c r="H69" s="266"/>
      <c r="J69" s="1"/>
    </row>
    <row r="70" spans="1:10" x14ac:dyDescent="0.25">
      <c r="B70" s="543" t="s">
        <v>487</v>
      </c>
      <c r="C70" s="544"/>
      <c r="D70" s="544"/>
      <c r="E70" s="544"/>
      <c r="F70" s="544"/>
      <c r="G70" s="544"/>
      <c r="H70" s="545"/>
      <c r="J70" s="1"/>
    </row>
    <row r="71" spans="1:10" x14ac:dyDescent="0.25">
      <c r="B71" s="337" t="s">
        <v>537</v>
      </c>
      <c r="C71" s="546" t="s">
        <v>488</v>
      </c>
      <c r="D71" s="547"/>
      <c r="E71" s="548" t="s">
        <v>533</v>
      </c>
      <c r="F71" s="549"/>
      <c r="G71" s="549"/>
      <c r="H71" s="550"/>
      <c r="J71" s="1"/>
    </row>
    <row r="72" spans="1:10" x14ac:dyDescent="0.25">
      <c r="B72" s="361" t="s">
        <v>489</v>
      </c>
      <c r="C72" s="406">
        <v>10.9543</v>
      </c>
      <c r="D72" s="340"/>
      <c r="E72" s="358"/>
      <c r="F72" s="406">
        <v>11.044600000000001</v>
      </c>
      <c r="G72" s="406"/>
      <c r="H72" s="340"/>
      <c r="J72" s="1"/>
    </row>
    <row r="73" spans="1:10" x14ac:dyDescent="0.25">
      <c r="B73" s="338" t="s">
        <v>490</v>
      </c>
      <c r="C73" s="406">
        <v>11.6286</v>
      </c>
      <c r="D73" s="340"/>
      <c r="E73" s="358"/>
      <c r="F73" s="406">
        <v>11.379200000000001</v>
      </c>
      <c r="G73" s="406"/>
      <c r="H73" s="340"/>
      <c r="J73" s="1"/>
    </row>
    <row r="74" spans="1:10" x14ac:dyDescent="0.25">
      <c r="B74" s="338" t="s">
        <v>491</v>
      </c>
      <c r="C74" s="406">
        <v>15.1114</v>
      </c>
      <c r="D74" s="340"/>
      <c r="E74" s="358"/>
      <c r="F74" s="406">
        <v>15.7943</v>
      </c>
      <c r="G74" s="406"/>
      <c r="H74" s="340"/>
      <c r="J74" s="1"/>
    </row>
    <row r="75" spans="1:10" x14ac:dyDescent="0.25">
      <c r="B75" s="338" t="s">
        <v>492</v>
      </c>
      <c r="C75" s="406">
        <v>11.452</v>
      </c>
      <c r="D75" s="340"/>
      <c r="E75" s="358"/>
      <c r="F75" s="406">
        <v>11.6228</v>
      </c>
      <c r="G75" s="406"/>
      <c r="H75" s="340"/>
      <c r="J75" s="1"/>
    </row>
    <row r="76" spans="1:10" x14ac:dyDescent="0.25">
      <c r="B76" s="338" t="s">
        <v>493</v>
      </c>
      <c r="C76" s="406">
        <v>12.208299999999999</v>
      </c>
      <c r="D76" s="340"/>
      <c r="E76" s="358"/>
      <c r="F76" s="406">
        <v>12.018000000000001</v>
      </c>
      <c r="G76" s="406"/>
      <c r="H76" s="340"/>
      <c r="J76" s="1"/>
    </row>
    <row r="77" spans="1:10" x14ac:dyDescent="0.25">
      <c r="B77" s="338" t="s">
        <v>494</v>
      </c>
      <c r="C77" s="406">
        <v>15.876200000000001</v>
      </c>
      <c r="D77" s="340"/>
      <c r="E77" s="358"/>
      <c r="F77" s="406">
        <v>16.675000000000001</v>
      </c>
      <c r="G77" s="406"/>
      <c r="H77" s="340"/>
      <c r="J77" s="1"/>
    </row>
    <row r="78" spans="1:10" x14ac:dyDescent="0.25">
      <c r="B78" s="344" t="s">
        <v>933</v>
      </c>
      <c r="C78" s="503"/>
      <c r="D78" s="501"/>
      <c r="E78" s="501"/>
      <c r="F78" s="503"/>
      <c r="G78" s="503"/>
      <c r="H78" s="510"/>
      <c r="J78" s="1"/>
    </row>
    <row r="79" spans="1:10" x14ac:dyDescent="0.25">
      <c r="B79" s="342" t="s">
        <v>525</v>
      </c>
      <c r="C79" s="294"/>
      <c r="D79" s="294"/>
      <c r="E79" s="294"/>
      <c r="F79" s="294"/>
      <c r="G79" s="294"/>
      <c r="H79" s="343"/>
      <c r="J79" s="1"/>
    </row>
    <row r="80" spans="1:10" x14ac:dyDescent="0.25">
      <c r="B80" s="525" t="s">
        <v>526</v>
      </c>
      <c r="C80" s="526"/>
      <c r="D80" s="526"/>
      <c r="E80" s="526"/>
      <c r="F80" s="526"/>
      <c r="G80" s="526"/>
      <c r="H80" s="527"/>
      <c r="J80" s="1"/>
    </row>
    <row r="81" spans="2:10" x14ac:dyDescent="0.25">
      <c r="B81" s="344" t="s">
        <v>527</v>
      </c>
      <c r="C81" s="345"/>
      <c r="D81" s="345"/>
      <c r="E81" s="345"/>
      <c r="F81" s="345"/>
      <c r="G81" s="346"/>
      <c r="H81" s="347"/>
      <c r="J81" s="1"/>
    </row>
    <row r="82" spans="2:10" x14ac:dyDescent="0.25">
      <c r="B82" s="348" t="s">
        <v>495</v>
      </c>
      <c r="C82" s="371" t="s">
        <v>496</v>
      </c>
      <c r="D82" s="354"/>
      <c r="E82" s="354"/>
      <c r="F82" s="422"/>
      <c r="G82" s="354"/>
      <c r="H82" s="179"/>
      <c r="J82" s="1"/>
    </row>
    <row r="83" spans="2:10" x14ac:dyDescent="0.25">
      <c r="B83" s="361" t="s">
        <v>489</v>
      </c>
      <c r="C83" s="360">
        <v>0.4</v>
      </c>
      <c r="E83" s="193"/>
      <c r="F83" s="193"/>
      <c r="G83" s="357"/>
      <c r="H83" s="179"/>
    </row>
    <row r="84" spans="2:10" x14ac:dyDescent="0.25">
      <c r="B84" s="361" t="s">
        <v>490</v>
      </c>
      <c r="C84" s="360">
        <v>0.77</v>
      </c>
      <c r="E84" s="193"/>
      <c r="F84" s="193"/>
      <c r="G84" s="357"/>
      <c r="H84" s="179"/>
    </row>
    <row r="85" spans="2:10" x14ac:dyDescent="0.25">
      <c r="B85" s="338" t="s">
        <v>492</v>
      </c>
      <c r="C85" s="360">
        <v>0.4</v>
      </c>
      <c r="E85" s="193"/>
      <c r="F85" s="193"/>
      <c r="G85" s="357"/>
      <c r="H85" s="179"/>
    </row>
    <row r="86" spans="2:10" x14ac:dyDescent="0.25">
      <c r="B86" s="338" t="s">
        <v>493</v>
      </c>
      <c r="C86" s="360">
        <v>0.8</v>
      </c>
      <c r="E86" s="193"/>
      <c r="F86" s="422"/>
      <c r="G86" s="354"/>
      <c r="H86" s="179"/>
    </row>
    <row r="87" spans="2:10" x14ac:dyDescent="0.25">
      <c r="B87" s="528" t="s">
        <v>536</v>
      </c>
      <c r="C87" s="529"/>
      <c r="D87" s="529"/>
      <c r="E87" s="529"/>
      <c r="F87" s="529"/>
      <c r="G87" s="529"/>
      <c r="H87" s="530"/>
    </row>
    <row r="88" spans="2:10" x14ac:dyDescent="0.25">
      <c r="B88" s="528" t="s">
        <v>523</v>
      </c>
      <c r="C88" s="529"/>
      <c r="D88" s="529"/>
      <c r="E88" s="529"/>
      <c r="F88" s="529"/>
      <c r="G88" s="529"/>
      <c r="H88" s="530"/>
    </row>
    <row r="89" spans="2:10" x14ac:dyDescent="0.25">
      <c r="B89" s="344" t="s">
        <v>535</v>
      </c>
      <c r="C89" s="294"/>
      <c r="D89" s="294"/>
      <c r="E89" s="294"/>
      <c r="F89" s="294"/>
      <c r="G89" s="294"/>
      <c r="H89" s="335"/>
    </row>
    <row r="90" spans="2:10" x14ac:dyDescent="0.25">
      <c r="B90" s="344" t="s">
        <v>931</v>
      </c>
      <c r="C90" s="520"/>
      <c r="D90" s="520"/>
      <c r="E90" s="520"/>
      <c r="F90" s="520"/>
      <c r="G90" s="520"/>
      <c r="H90" s="519"/>
    </row>
    <row r="91" spans="2:10" x14ac:dyDescent="0.25">
      <c r="B91" s="259" t="s">
        <v>932</v>
      </c>
      <c r="C91" s="370"/>
      <c r="D91" s="370"/>
      <c r="E91" s="370"/>
      <c r="F91" s="370"/>
    </row>
    <row r="92" spans="2:10" ht="45" x14ac:dyDescent="0.25">
      <c r="B92" s="260" t="s">
        <v>941</v>
      </c>
      <c r="C92" s="180"/>
      <c r="D92" s="420"/>
      <c r="E92" s="421"/>
      <c r="F92" s="420"/>
    </row>
    <row r="93" spans="2:10" ht="60" x14ac:dyDescent="0.25">
      <c r="B93" s="276" t="s">
        <v>253</v>
      </c>
      <c r="C93" s="276" t="s">
        <v>10</v>
      </c>
      <c r="D93" s="571" t="s">
        <v>247</v>
      </c>
      <c r="E93" s="571"/>
      <c r="F93" s="277" t="s">
        <v>248</v>
      </c>
    </row>
    <row r="94" spans="2:10" ht="30" x14ac:dyDescent="0.25">
      <c r="B94" s="276"/>
      <c r="C94" s="276"/>
      <c r="D94" s="277" t="s">
        <v>249</v>
      </c>
      <c r="E94" s="276" t="s">
        <v>127</v>
      </c>
      <c r="F94" s="276"/>
    </row>
    <row r="95" spans="2:10" x14ac:dyDescent="0.25">
      <c r="B95" s="286" t="s">
        <v>938</v>
      </c>
      <c r="C95" s="278" t="s">
        <v>250</v>
      </c>
      <c r="D95" s="279">
        <v>0</v>
      </c>
      <c r="E95" s="280">
        <v>0</v>
      </c>
      <c r="F95" s="279">
        <v>545.5</v>
      </c>
    </row>
    <row r="96" spans="2:10" x14ac:dyDescent="0.25">
      <c r="B96" s="260" t="s">
        <v>937</v>
      </c>
      <c r="C96" s="601"/>
      <c r="D96" s="598"/>
      <c r="E96" s="599"/>
      <c r="F96" s="598"/>
    </row>
    <row r="97" spans="2:2" x14ac:dyDescent="0.25">
      <c r="B97" s="260"/>
    </row>
  </sheetData>
  <mergeCells count="12">
    <mergeCell ref="B1:H1"/>
    <mergeCell ref="B2:H2"/>
    <mergeCell ref="B7:I7"/>
    <mergeCell ref="B3:G3"/>
    <mergeCell ref="B4:G4"/>
    <mergeCell ref="B80:H80"/>
    <mergeCell ref="B87:H87"/>
    <mergeCell ref="B88:H88"/>
    <mergeCell ref="D93:E93"/>
    <mergeCell ref="B70:H70"/>
    <mergeCell ref="C71:D71"/>
    <mergeCell ref="E71:H71"/>
  </mergeCells>
  <pageMargins left="0.7" right="0.7" top="0.75" bottom="0.75" header="0.3" footer="0.3"/>
  <pageSetup paperSize="9" scale="42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9"/>
  <sheetViews>
    <sheetView workbookViewId="0">
      <selection activeCell="A2" sqref="A2:D3"/>
    </sheetView>
  </sheetViews>
  <sheetFormatPr defaultRowHeight="15" x14ac:dyDescent="0.25"/>
  <cols>
    <col min="1" max="1" width="15.42578125" style="514" customWidth="1"/>
    <col min="2" max="2" width="62" style="514" customWidth="1"/>
    <col min="3" max="3" width="68.85546875" style="514" customWidth="1"/>
    <col min="4" max="16384" width="9.140625" style="514"/>
  </cols>
  <sheetData>
    <row r="1" spans="1:4" x14ac:dyDescent="0.25">
      <c r="A1" s="513" t="s">
        <v>538</v>
      </c>
    </row>
    <row r="2" spans="1:4" x14ac:dyDescent="0.25">
      <c r="A2" s="592" t="s">
        <v>936</v>
      </c>
      <c r="B2" s="592"/>
      <c r="C2" s="592"/>
      <c r="D2" s="592"/>
    </row>
    <row r="3" spans="1:4" ht="15.75" thickBot="1" x14ac:dyDescent="0.3">
      <c r="A3" s="593"/>
      <c r="B3" s="593"/>
      <c r="C3" s="593"/>
      <c r="D3" s="593"/>
    </row>
    <row r="4" spans="1:4" ht="15.75" thickBot="1" x14ac:dyDescent="0.3">
      <c r="A4" s="515" t="s">
        <v>539</v>
      </c>
      <c r="B4" s="516" t="s">
        <v>540</v>
      </c>
      <c r="C4" s="516" t="s">
        <v>541</v>
      </c>
    </row>
    <row r="5" spans="1:4" ht="20.25" customHeight="1" thickBot="1" x14ac:dyDescent="0.3">
      <c r="A5" s="517">
        <v>1</v>
      </c>
      <c r="B5" s="518" t="s">
        <v>542</v>
      </c>
      <c r="C5" s="518" t="s">
        <v>543</v>
      </c>
    </row>
    <row r="6" spans="1:4" ht="15.75" customHeight="1" thickBot="1" x14ac:dyDescent="0.3">
      <c r="A6" s="517">
        <v>2</v>
      </c>
      <c r="B6" s="518" t="s">
        <v>544</v>
      </c>
      <c r="C6" s="518" t="s">
        <v>545</v>
      </c>
    </row>
    <row r="7" spans="1:4" ht="21.75" customHeight="1" thickBot="1" x14ac:dyDescent="0.3">
      <c r="A7" s="517">
        <v>3</v>
      </c>
      <c r="B7" s="518" t="s">
        <v>546</v>
      </c>
      <c r="C7" s="518" t="s">
        <v>547</v>
      </c>
    </row>
    <row r="8" spans="1:4" ht="19.5" customHeight="1" thickBot="1" x14ac:dyDescent="0.3">
      <c r="A8" s="517">
        <v>4</v>
      </c>
      <c r="B8" s="518" t="s">
        <v>548</v>
      </c>
      <c r="C8" s="518" t="s">
        <v>549</v>
      </c>
    </row>
    <row r="9" spans="1:4" ht="15.75" thickBot="1" x14ac:dyDescent="0.3">
      <c r="A9" s="517">
        <v>5</v>
      </c>
      <c r="B9" s="518" t="s">
        <v>550</v>
      </c>
      <c r="C9" s="518" t="s">
        <v>551</v>
      </c>
    </row>
    <row r="10" spans="1:4" ht="15.75" thickBot="1" x14ac:dyDescent="0.3">
      <c r="A10" s="517">
        <v>6</v>
      </c>
      <c r="B10" s="518" t="s">
        <v>552</v>
      </c>
      <c r="C10" s="518" t="s">
        <v>553</v>
      </c>
    </row>
    <row r="11" spans="1:4" ht="15.75" thickBot="1" x14ac:dyDescent="0.3">
      <c r="A11" s="517">
        <v>7</v>
      </c>
      <c r="B11" s="518" t="s">
        <v>554</v>
      </c>
      <c r="C11" s="518" t="s">
        <v>555</v>
      </c>
    </row>
    <row r="12" spans="1:4" ht="15.75" thickBot="1" x14ac:dyDescent="0.3">
      <c r="A12" s="517">
        <v>8</v>
      </c>
      <c r="B12" s="518" t="s">
        <v>556</v>
      </c>
      <c r="C12" s="518" t="s">
        <v>557</v>
      </c>
    </row>
    <row r="13" spans="1:4" ht="15.75" thickBot="1" x14ac:dyDescent="0.3">
      <c r="A13" s="517">
        <v>9</v>
      </c>
      <c r="B13" s="518" t="s">
        <v>558</v>
      </c>
      <c r="C13" s="518" t="s">
        <v>559</v>
      </c>
    </row>
    <row r="14" spans="1:4" ht="15.75" thickBot="1" x14ac:dyDescent="0.3">
      <c r="A14" s="517">
        <v>10</v>
      </c>
      <c r="B14" s="518" t="s">
        <v>560</v>
      </c>
      <c r="C14" s="518" t="s">
        <v>561</v>
      </c>
    </row>
    <row r="15" spans="1:4" ht="15.75" thickBot="1" x14ac:dyDescent="0.3">
      <c r="A15" s="517">
        <v>11</v>
      </c>
      <c r="B15" s="518" t="s">
        <v>562</v>
      </c>
      <c r="C15" s="518" t="s">
        <v>563</v>
      </c>
    </row>
    <row r="16" spans="1:4" ht="15.75" thickBot="1" x14ac:dyDescent="0.3">
      <c r="A16" s="517">
        <v>12</v>
      </c>
      <c r="B16" s="518" t="s">
        <v>564</v>
      </c>
      <c r="C16" s="518" t="s">
        <v>565</v>
      </c>
    </row>
    <row r="17" spans="1:3" ht="15.75" thickBot="1" x14ac:dyDescent="0.3">
      <c r="A17" s="517">
        <v>13</v>
      </c>
      <c r="B17" s="518" t="s">
        <v>566</v>
      </c>
      <c r="C17" s="518" t="s">
        <v>567</v>
      </c>
    </row>
    <row r="18" spans="1:3" ht="15.75" thickBot="1" x14ac:dyDescent="0.3">
      <c r="A18" s="517">
        <v>14</v>
      </c>
      <c r="B18" s="518" t="s">
        <v>568</v>
      </c>
      <c r="C18" s="518" t="s">
        <v>569</v>
      </c>
    </row>
    <row r="19" spans="1:3" ht="15.75" thickBot="1" x14ac:dyDescent="0.3">
      <c r="A19" s="517">
        <v>15</v>
      </c>
      <c r="B19" s="518" t="s">
        <v>570</v>
      </c>
      <c r="C19" s="518" t="s">
        <v>571</v>
      </c>
    </row>
    <row r="20" spans="1:3" ht="15.75" thickBot="1" x14ac:dyDescent="0.3">
      <c r="A20" s="517">
        <v>16</v>
      </c>
      <c r="B20" s="518" t="s">
        <v>572</v>
      </c>
      <c r="C20" s="518" t="s">
        <v>573</v>
      </c>
    </row>
    <row r="21" spans="1:3" ht="15.75" thickBot="1" x14ac:dyDescent="0.3">
      <c r="A21" s="517">
        <v>17</v>
      </c>
      <c r="B21" s="518" t="s">
        <v>574</v>
      </c>
      <c r="C21" s="518" t="s">
        <v>575</v>
      </c>
    </row>
    <row r="22" spans="1:3" ht="15.75" thickBot="1" x14ac:dyDescent="0.3">
      <c r="A22" s="517">
        <v>18</v>
      </c>
      <c r="B22" s="518" t="s">
        <v>576</v>
      </c>
      <c r="C22" s="518" t="s">
        <v>577</v>
      </c>
    </row>
    <row r="23" spans="1:3" ht="15.75" thickBot="1" x14ac:dyDescent="0.3">
      <c r="A23" s="517">
        <v>19</v>
      </c>
      <c r="B23" s="518" t="s">
        <v>578</v>
      </c>
      <c r="C23" s="518" t="s">
        <v>579</v>
      </c>
    </row>
    <row r="24" spans="1:3" ht="30.75" thickBot="1" x14ac:dyDescent="0.3">
      <c r="A24" s="517">
        <v>20</v>
      </c>
      <c r="B24" s="518" t="s">
        <v>580</v>
      </c>
      <c r="C24" s="518" t="s">
        <v>581</v>
      </c>
    </row>
    <row r="25" spans="1:3" ht="15.75" thickBot="1" x14ac:dyDescent="0.3">
      <c r="A25" s="517">
        <v>21</v>
      </c>
      <c r="B25" s="518" t="s">
        <v>582</v>
      </c>
      <c r="C25" s="518" t="s">
        <v>583</v>
      </c>
    </row>
    <row r="26" spans="1:3" ht="15.75" thickBot="1" x14ac:dyDescent="0.3">
      <c r="A26" s="517">
        <v>22</v>
      </c>
      <c r="B26" s="518" t="s">
        <v>584</v>
      </c>
      <c r="C26" s="518" t="s">
        <v>585</v>
      </c>
    </row>
    <row r="27" spans="1:3" ht="15.75" thickBot="1" x14ac:dyDescent="0.3">
      <c r="A27" s="517">
        <v>23</v>
      </c>
      <c r="B27" s="518" t="s">
        <v>586</v>
      </c>
      <c r="C27" s="518" t="s">
        <v>587</v>
      </c>
    </row>
    <row r="28" spans="1:3" ht="15.75" thickBot="1" x14ac:dyDescent="0.3">
      <c r="A28" s="517">
        <v>24</v>
      </c>
      <c r="B28" s="518" t="s">
        <v>588</v>
      </c>
      <c r="C28" s="518" t="s">
        <v>589</v>
      </c>
    </row>
    <row r="29" spans="1:3" ht="15.75" thickBot="1" x14ac:dyDescent="0.3">
      <c r="A29" s="517">
        <v>25</v>
      </c>
      <c r="B29" s="518" t="s">
        <v>590</v>
      </c>
      <c r="C29" s="518" t="s">
        <v>591</v>
      </c>
    </row>
    <row r="30" spans="1:3" ht="15.75" thickBot="1" x14ac:dyDescent="0.3">
      <c r="A30" s="517">
        <v>26</v>
      </c>
      <c r="B30" s="518" t="s">
        <v>592</v>
      </c>
      <c r="C30" s="518" t="s">
        <v>593</v>
      </c>
    </row>
    <row r="31" spans="1:3" ht="15.75" thickBot="1" x14ac:dyDescent="0.3">
      <c r="A31" s="517">
        <v>27</v>
      </c>
      <c r="B31" s="518" t="s">
        <v>594</v>
      </c>
      <c r="C31" s="518" t="s">
        <v>595</v>
      </c>
    </row>
    <row r="32" spans="1:3" ht="15.75" thickBot="1" x14ac:dyDescent="0.3">
      <c r="A32" s="517">
        <v>28</v>
      </c>
      <c r="B32" s="518" t="s">
        <v>596</v>
      </c>
      <c r="C32" s="518" t="s">
        <v>597</v>
      </c>
    </row>
    <row r="33" spans="1:3" ht="15.75" thickBot="1" x14ac:dyDescent="0.3">
      <c r="A33" s="517">
        <v>29</v>
      </c>
      <c r="B33" s="518" t="s">
        <v>598</v>
      </c>
      <c r="C33" s="518" t="s">
        <v>599</v>
      </c>
    </row>
    <row r="34" spans="1:3" ht="21" customHeight="1" thickBot="1" x14ac:dyDescent="0.3">
      <c r="A34" s="517">
        <v>30</v>
      </c>
      <c r="B34" s="518" t="s">
        <v>600</v>
      </c>
      <c r="C34" s="518" t="s">
        <v>601</v>
      </c>
    </row>
    <row r="35" spans="1:3" ht="15.75" thickBot="1" x14ac:dyDescent="0.3">
      <c r="A35" s="517">
        <v>31</v>
      </c>
      <c r="B35" s="518" t="s">
        <v>602</v>
      </c>
      <c r="C35" s="518" t="s">
        <v>603</v>
      </c>
    </row>
    <row r="36" spans="1:3" ht="30.75" thickBot="1" x14ac:dyDescent="0.3">
      <c r="A36" s="517">
        <v>32</v>
      </c>
      <c r="B36" s="518" t="s">
        <v>604</v>
      </c>
      <c r="C36" s="518" t="s">
        <v>605</v>
      </c>
    </row>
    <row r="37" spans="1:3" ht="15.75" thickBot="1" x14ac:dyDescent="0.3">
      <c r="A37" s="517">
        <v>33</v>
      </c>
      <c r="B37" s="518" t="s">
        <v>606</v>
      </c>
      <c r="C37" s="518" t="s">
        <v>607</v>
      </c>
    </row>
    <row r="38" spans="1:3" ht="15.75" thickBot="1" x14ac:dyDescent="0.3">
      <c r="A38" s="517">
        <v>34</v>
      </c>
      <c r="B38" s="518" t="s">
        <v>608</v>
      </c>
      <c r="C38" s="518" t="s">
        <v>609</v>
      </c>
    </row>
    <row r="39" spans="1:3" ht="15.75" thickBot="1" x14ac:dyDescent="0.3">
      <c r="A39" s="517">
        <v>35</v>
      </c>
      <c r="B39" s="518" t="s">
        <v>610</v>
      </c>
      <c r="C39" s="518" t="s">
        <v>611</v>
      </c>
    </row>
    <row r="40" spans="1:3" ht="15.75" thickBot="1" x14ac:dyDescent="0.3">
      <c r="A40" s="517">
        <v>36</v>
      </c>
      <c r="B40" s="518" t="s">
        <v>610</v>
      </c>
      <c r="C40" s="518" t="s">
        <v>612</v>
      </c>
    </row>
    <row r="41" spans="1:3" ht="15.75" thickBot="1" x14ac:dyDescent="0.3">
      <c r="A41" s="517">
        <v>37</v>
      </c>
      <c r="B41" s="518" t="s">
        <v>613</v>
      </c>
      <c r="C41" s="518" t="s">
        <v>614</v>
      </c>
    </row>
    <row r="42" spans="1:3" ht="15.75" thickBot="1" x14ac:dyDescent="0.3">
      <c r="A42" s="517">
        <v>38</v>
      </c>
      <c r="B42" s="518" t="s">
        <v>615</v>
      </c>
      <c r="C42" s="518" t="s">
        <v>616</v>
      </c>
    </row>
    <row r="43" spans="1:3" ht="15.75" thickBot="1" x14ac:dyDescent="0.3">
      <c r="A43" s="517">
        <v>39</v>
      </c>
      <c r="B43" s="518" t="s">
        <v>617</v>
      </c>
      <c r="C43" s="518" t="s">
        <v>618</v>
      </c>
    </row>
    <row r="44" spans="1:3" ht="15.75" thickBot="1" x14ac:dyDescent="0.3">
      <c r="A44" s="517">
        <v>40</v>
      </c>
      <c r="B44" s="518" t="s">
        <v>619</v>
      </c>
      <c r="C44" s="518" t="s">
        <v>620</v>
      </c>
    </row>
    <row r="45" spans="1:3" ht="15.75" thickBot="1" x14ac:dyDescent="0.3">
      <c r="A45" s="517">
        <v>41</v>
      </c>
      <c r="B45" s="518" t="s">
        <v>621</v>
      </c>
      <c r="C45" s="518" t="s">
        <v>622</v>
      </c>
    </row>
    <row r="46" spans="1:3" ht="15.75" thickBot="1" x14ac:dyDescent="0.3">
      <c r="A46" s="517">
        <v>42</v>
      </c>
      <c r="B46" s="518" t="s">
        <v>623</v>
      </c>
      <c r="C46" s="518" t="s">
        <v>624</v>
      </c>
    </row>
    <row r="47" spans="1:3" ht="15.75" thickBot="1" x14ac:dyDescent="0.3">
      <c r="A47" s="517">
        <v>43</v>
      </c>
      <c r="B47" s="518" t="s">
        <v>625</v>
      </c>
      <c r="C47" s="518" t="s">
        <v>626</v>
      </c>
    </row>
    <row r="48" spans="1:3" ht="15.75" thickBot="1" x14ac:dyDescent="0.3">
      <c r="A48" s="517">
        <v>44</v>
      </c>
      <c r="B48" s="518" t="s">
        <v>627</v>
      </c>
      <c r="C48" s="518" t="s">
        <v>628</v>
      </c>
    </row>
    <row r="49" spans="1:3" ht="15.75" thickBot="1" x14ac:dyDescent="0.3">
      <c r="A49" s="517">
        <v>45</v>
      </c>
      <c r="B49" s="518" t="s">
        <v>629</v>
      </c>
      <c r="C49" s="518" t="s">
        <v>630</v>
      </c>
    </row>
    <row r="50" spans="1:3" ht="15.75" thickBot="1" x14ac:dyDescent="0.3">
      <c r="A50" s="517">
        <v>46</v>
      </c>
      <c r="B50" s="518" t="s">
        <v>631</v>
      </c>
      <c r="C50" s="518" t="s">
        <v>632</v>
      </c>
    </row>
    <row r="51" spans="1:3" ht="15.75" thickBot="1" x14ac:dyDescent="0.3">
      <c r="A51" s="517">
        <v>47</v>
      </c>
      <c r="B51" s="518" t="s">
        <v>633</v>
      </c>
      <c r="C51" s="518" t="s">
        <v>634</v>
      </c>
    </row>
    <row r="52" spans="1:3" ht="15.75" thickBot="1" x14ac:dyDescent="0.3">
      <c r="A52" s="517">
        <v>48</v>
      </c>
      <c r="B52" s="518" t="s">
        <v>635</v>
      </c>
      <c r="C52" s="518" t="s">
        <v>636</v>
      </c>
    </row>
    <row r="53" spans="1:3" ht="15.75" thickBot="1" x14ac:dyDescent="0.3">
      <c r="A53" s="517">
        <v>49</v>
      </c>
      <c r="B53" s="518" t="s">
        <v>637</v>
      </c>
      <c r="C53" s="518" t="s">
        <v>638</v>
      </c>
    </row>
    <row r="54" spans="1:3" ht="15.75" thickBot="1" x14ac:dyDescent="0.3">
      <c r="A54" s="517">
        <v>50</v>
      </c>
      <c r="B54" s="518" t="s">
        <v>639</v>
      </c>
      <c r="C54" s="518" t="s">
        <v>640</v>
      </c>
    </row>
    <row r="55" spans="1:3" ht="15.75" thickBot="1" x14ac:dyDescent="0.3">
      <c r="A55" s="517">
        <v>51</v>
      </c>
      <c r="B55" s="518" t="s">
        <v>641</v>
      </c>
      <c r="C55" s="518" t="s">
        <v>642</v>
      </c>
    </row>
    <row r="56" spans="1:3" ht="15.75" thickBot="1" x14ac:dyDescent="0.3">
      <c r="A56" s="517">
        <v>52</v>
      </c>
      <c r="B56" s="518" t="s">
        <v>643</v>
      </c>
      <c r="C56" s="518" t="s">
        <v>644</v>
      </c>
    </row>
    <row r="57" spans="1:3" ht="15.75" thickBot="1" x14ac:dyDescent="0.3">
      <c r="A57" s="517">
        <v>53</v>
      </c>
      <c r="B57" s="518" t="s">
        <v>645</v>
      </c>
      <c r="C57" s="518" t="s">
        <v>646</v>
      </c>
    </row>
    <row r="58" spans="1:3" ht="15.75" thickBot="1" x14ac:dyDescent="0.3">
      <c r="A58" s="517">
        <v>54</v>
      </c>
      <c r="B58" s="518" t="s">
        <v>647</v>
      </c>
      <c r="C58" s="518" t="s">
        <v>648</v>
      </c>
    </row>
    <row r="59" spans="1:3" ht="15.75" thickBot="1" x14ac:dyDescent="0.3">
      <c r="A59" s="517">
        <v>55</v>
      </c>
      <c r="B59" s="518" t="s">
        <v>649</v>
      </c>
      <c r="C59" s="518" t="s">
        <v>650</v>
      </c>
    </row>
    <row r="60" spans="1:3" ht="15.75" thickBot="1" x14ac:dyDescent="0.3">
      <c r="A60" s="517">
        <v>56</v>
      </c>
      <c r="B60" s="518" t="s">
        <v>651</v>
      </c>
      <c r="C60" s="518" t="s">
        <v>652</v>
      </c>
    </row>
    <row r="61" spans="1:3" ht="15.75" thickBot="1" x14ac:dyDescent="0.3">
      <c r="A61" s="517">
        <v>57</v>
      </c>
      <c r="B61" s="518" t="s">
        <v>653</v>
      </c>
      <c r="C61" s="518" t="s">
        <v>654</v>
      </c>
    </row>
    <row r="62" spans="1:3" ht="15.75" thickBot="1" x14ac:dyDescent="0.3">
      <c r="A62" s="517">
        <v>58</v>
      </c>
      <c r="B62" s="518" t="s">
        <v>655</v>
      </c>
      <c r="C62" s="518" t="s">
        <v>656</v>
      </c>
    </row>
    <row r="63" spans="1:3" ht="15.75" thickBot="1" x14ac:dyDescent="0.3">
      <c r="A63" s="517">
        <v>59</v>
      </c>
      <c r="B63" s="518" t="s">
        <v>657</v>
      </c>
      <c r="C63" s="518" t="s">
        <v>658</v>
      </c>
    </row>
    <row r="64" spans="1:3" ht="15.75" thickBot="1" x14ac:dyDescent="0.3">
      <c r="A64" s="517">
        <v>60</v>
      </c>
      <c r="B64" s="518" t="s">
        <v>659</v>
      </c>
      <c r="C64" s="518" t="s">
        <v>660</v>
      </c>
    </row>
    <row r="65" spans="1:3" ht="15.75" thickBot="1" x14ac:dyDescent="0.3">
      <c r="A65" s="517">
        <v>61</v>
      </c>
      <c r="B65" s="518" t="s">
        <v>661</v>
      </c>
      <c r="C65" s="518" t="s">
        <v>662</v>
      </c>
    </row>
    <row r="66" spans="1:3" ht="15.75" thickBot="1" x14ac:dyDescent="0.3">
      <c r="A66" s="517">
        <v>62</v>
      </c>
      <c r="B66" s="518" t="s">
        <v>663</v>
      </c>
      <c r="C66" s="518" t="s">
        <v>664</v>
      </c>
    </row>
    <row r="67" spans="1:3" ht="15.75" thickBot="1" x14ac:dyDescent="0.3">
      <c r="A67" s="517">
        <v>63</v>
      </c>
      <c r="B67" s="518" t="s">
        <v>665</v>
      </c>
      <c r="C67" s="518" t="s">
        <v>666</v>
      </c>
    </row>
    <row r="68" spans="1:3" ht="15.75" thickBot="1" x14ac:dyDescent="0.3">
      <c r="A68" s="517">
        <v>64</v>
      </c>
      <c r="B68" s="518" t="s">
        <v>667</v>
      </c>
      <c r="C68" s="518" t="s">
        <v>668</v>
      </c>
    </row>
    <row r="69" spans="1:3" ht="15.75" thickBot="1" x14ac:dyDescent="0.3">
      <c r="A69" s="517">
        <v>65</v>
      </c>
      <c r="B69" s="518" t="s">
        <v>669</v>
      </c>
      <c r="C69" s="518" t="s">
        <v>670</v>
      </c>
    </row>
    <row r="70" spans="1:3" ht="15.75" thickBot="1" x14ac:dyDescent="0.3">
      <c r="A70" s="517">
        <v>66</v>
      </c>
      <c r="B70" s="518" t="s">
        <v>671</v>
      </c>
      <c r="C70" s="518" t="s">
        <v>672</v>
      </c>
    </row>
    <row r="71" spans="1:3" ht="15.75" thickBot="1" x14ac:dyDescent="0.3">
      <c r="A71" s="517">
        <v>67</v>
      </c>
      <c r="B71" s="518" t="s">
        <v>673</v>
      </c>
      <c r="C71" s="518" t="s">
        <v>674</v>
      </c>
    </row>
    <row r="72" spans="1:3" ht="15.75" thickBot="1" x14ac:dyDescent="0.3">
      <c r="A72" s="517">
        <v>68</v>
      </c>
      <c r="B72" s="518" t="s">
        <v>675</v>
      </c>
      <c r="C72" s="518" t="s">
        <v>676</v>
      </c>
    </row>
    <row r="73" spans="1:3" ht="15.75" thickBot="1" x14ac:dyDescent="0.3">
      <c r="A73" s="517">
        <v>69</v>
      </c>
      <c r="B73" s="518" t="s">
        <v>677</v>
      </c>
      <c r="C73" s="518" t="s">
        <v>678</v>
      </c>
    </row>
    <row r="74" spans="1:3" ht="15.75" thickBot="1" x14ac:dyDescent="0.3">
      <c r="A74" s="517">
        <v>70</v>
      </c>
      <c r="B74" s="518" t="s">
        <v>679</v>
      </c>
      <c r="C74" s="518" t="s">
        <v>680</v>
      </c>
    </row>
    <row r="75" spans="1:3" ht="15.75" thickBot="1" x14ac:dyDescent="0.3">
      <c r="A75" s="517">
        <v>71</v>
      </c>
      <c r="B75" s="518" t="s">
        <v>681</v>
      </c>
      <c r="C75" s="518" t="s">
        <v>682</v>
      </c>
    </row>
    <row r="76" spans="1:3" ht="15.75" thickBot="1" x14ac:dyDescent="0.3">
      <c r="A76" s="517">
        <v>72</v>
      </c>
      <c r="B76" s="518" t="s">
        <v>683</v>
      </c>
      <c r="C76" s="518" t="s">
        <v>684</v>
      </c>
    </row>
    <row r="77" spans="1:3" ht="15.75" thickBot="1" x14ac:dyDescent="0.3">
      <c r="A77" s="517">
        <v>73</v>
      </c>
      <c r="B77" s="518" t="s">
        <v>685</v>
      </c>
      <c r="C77" s="518" t="s">
        <v>686</v>
      </c>
    </row>
    <row r="78" spans="1:3" ht="15.75" thickBot="1" x14ac:dyDescent="0.3">
      <c r="A78" s="517">
        <v>74</v>
      </c>
      <c r="B78" s="518" t="s">
        <v>687</v>
      </c>
      <c r="C78" s="518" t="s">
        <v>688</v>
      </c>
    </row>
    <row r="79" spans="1:3" ht="15.75" thickBot="1" x14ac:dyDescent="0.3">
      <c r="A79" s="517">
        <v>75</v>
      </c>
      <c r="B79" s="518" t="s">
        <v>689</v>
      </c>
      <c r="C79" s="518" t="s">
        <v>690</v>
      </c>
    </row>
    <row r="80" spans="1:3" ht="15.75" thickBot="1" x14ac:dyDescent="0.3">
      <c r="A80" s="517">
        <v>76</v>
      </c>
      <c r="B80" s="518" t="s">
        <v>691</v>
      </c>
      <c r="C80" s="518" t="s">
        <v>692</v>
      </c>
    </row>
    <row r="81" spans="1:3" ht="15.75" thickBot="1" x14ac:dyDescent="0.3">
      <c r="A81" s="517">
        <v>77</v>
      </c>
      <c r="B81" s="518" t="s">
        <v>693</v>
      </c>
      <c r="C81" s="518" t="s">
        <v>694</v>
      </c>
    </row>
    <row r="82" spans="1:3" ht="15.75" thickBot="1" x14ac:dyDescent="0.3">
      <c r="A82" s="517">
        <v>78</v>
      </c>
      <c r="B82" s="518" t="s">
        <v>695</v>
      </c>
      <c r="C82" s="518" t="s">
        <v>696</v>
      </c>
    </row>
    <row r="83" spans="1:3" ht="15.75" thickBot="1" x14ac:dyDescent="0.3">
      <c r="A83" s="517">
        <v>79</v>
      </c>
      <c r="B83" s="518" t="s">
        <v>697</v>
      </c>
      <c r="C83" s="518" t="s">
        <v>698</v>
      </c>
    </row>
    <row r="84" spans="1:3" ht="15.75" thickBot="1" x14ac:dyDescent="0.3">
      <c r="A84" s="517">
        <v>80</v>
      </c>
      <c r="B84" s="518" t="s">
        <v>699</v>
      </c>
      <c r="C84" s="518" t="s">
        <v>700</v>
      </c>
    </row>
    <row r="85" spans="1:3" ht="15.75" thickBot="1" x14ac:dyDescent="0.3">
      <c r="A85" s="517">
        <v>81</v>
      </c>
      <c r="B85" s="518" t="s">
        <v>701</v>
      </c>
      <c r="C85" s="518" t="s">
        <v>702</v>
      </c>
    </row>
    <row r="86" spans="1:3" ht="15.75" thickBot="1" x14ac:dyDescent="0.3">
      <c r="A86" s="517">
        <v>82</v>
      </c>
      <c r="B86" s="518" t="s">
        <v>703</v>
      </c>
      <c r="C86" s="518" t="s">
        <v>704</v>
      </c>
    </row>
    <row r="87" spans="1:3" ht="15.75" thickBot="1" x14ac:dyDescent="0.3">
      <c r="A87" s="517">
        <v>83</v>
      </c>
      <c r="B87" s="518" t="s">
        <v>705</v>
      </c>
      <c r="C87" s="518" t="s">
        <v>706</v>
      </c>
    </row>
    <row r="88" spans="1:3" ht="15.75" thickBot="1" x14ac:dyDescent="0.3">
      <c r="A88" s="517">
        <v>84</v>
      </c>
      <c r="B88" s="518" t="s">
        <v>707</v>
      </c>
      <c r="C88" s="518" t="s">
        <v>708</v>
      </c>
    </row>
    <row r="89" spans="1:3" ht="15.75" thickBot="1" x14ac:dyDescent="0.3">
      <c r="A89" s="517">
        <v>85</v>
      </c>
      <c r="B89" s="518" t="s">
        <v>709</v>
      </c>
      <c r="C89" s="518" t="s">
        <v>710</v>
      </c>
    </row>
    <row r="90" spans="1:3" ht="15.75" thickBot="1" x14ac:dyDescent="0.3">
      <c r="A90" s="517">
        <v>86</v>
      </c>
      <c r="B90" s="518" t="s">
        <v>711</v>
      </c>
      <c r="C90" s="518" t="s">
        <v>712</v>
      </c>
    </row>
    <row r="91" spans="1:3" ht="15.75" thickBot="1" x14ac:dyDescent="0.3">
      <c r="A91" s="517">
        <v>87</v>
      </c>
      <c r="B91" s="518" t="s">
        <v>713</v>
      </c>
      <c r="C91" s="518" t="s">
        <v>714</v>
      </c>
    </row>
    <row r="92" spans="1:3" ht="15.75" thickBot="1" x14ac:dyDescent="0.3">
      <c r="A92" s="517">
        <v>88</v>
      </c>
      <c r="B92" s="518" t="s">
        <v>715</v>
      </c>
      <c r="C92" s="518" t="s">
        <v>716</v>
      </c>
    </row>
    <row r="93" spans="1:3" ht="15.75" thickBot="1" x14ac:dyDescent="0.3">
      <c r="A93" s="517">
        <v>89</v>
      </c>
      <c r="B93" s="518" t="s">
        <v>717</v>
      </c>
      <c r="C93" s="518" t="s">
        <v>718</v>
      </c>
    </row>
    <row r="94" spans="1:3" ht="15.75" thickBot="1" x14ac:dyDescent="0.3">
      <c r="A94" s="517">
        <v>90</v>
      </c>
      <c r="B94" s="518" t="s">
        <v>719</v>
      </c>
      <c r="C94" s="518" t="s">
        <v>720</v>
      </c>
    </row>
    <row r="95" spans="1:3" ht="15.75" thickBot="1" x14ac:dyDescent="0.3">
      <c r="A95" s="517">
        <v>91</v>
      </c>
      <c r="B95" s="518" t="s">
        <v>721</v>
      </c>
      <c r="C95" s="518" t="s">
        <v>722</v>
      </c>
    </row>
    <row r="96" spans="1:3" ht="15.75" thickBot="1" x14ac:dyDescent="0.3">
      <c r="A96" s="517">
        <v>92</v>
      </c>
      <c r="B96" s="518" t="s">
        <v>723</v>
      </c>
      <c r="C96" s="518" t="s">
        <v>724</v>
      </c>
    </row>
    <row r="97" spans="1:3" ht="15.75" thickBot="1" x14ac:dyDescent="0.3">
      <c r="A97" s="517">
        <v>93</v>
      </c>
      <c r="B97" s="518" t="s">
        <v>725</v>
      </c>
      <c r="C97" s="518" t="s">
        <v>726</v>
      </c>
    </row>
    <row r="98" spans="1:3" ht="15.75" thickBot="1" x14ac:dyDescent="0.3">
      <c r="A98" s="517">
        <v>94</v>
      </c>
      <c r="B98" s="518" t="s">
        <v>727</v>
      </c>
      <c r="C98" s="518" t="s">
        <v>728</v>
      </c>
    </row>
    <row r="99" spans="1:3" ht="15.75" thickBot="1" x14ac:dyDescent="0.3">
      <c r="A99" s="517">
        <v>95</v>
      </c>
      <c r="B99" s="518" t="s">
        <v>729</v>
      </c>
      <c r="C99" s="518" t="s">
        <v>730</v>
      </c>
    </row>
    <row r="100" spans="1:3" ht="15.75" thickBot="1" x14ac:dyDescent="0.3">
      <c r="A100" s="517">
        <v>96</v>
      </c>
      <c r="B100" s="518" t="s">
        <v>731</v>
      </c>
      <c r="C100" s="518" t="s">
        <v>732</v>
      </c>
    </row>
    <row r="101" spans="1:3" ht="15.75" thickBot="1" x14ac:dyDescent="0.3">
      <c r="A101" s="517">
        <v>97</v>
      </c>
      <c r="B101" s="518" t="s">
        <v>733</v>
      </c>
      <c r="C101" s="518" t="s">
        <v>734</v>
      </c>
    </row>
    <row r="102" spans="1:3" ht="15.75" thickBot="1" x14ac:dyDescent="0.3">
      <c r="A102" s="517">
        <v>98</v>
      </c>
      <c r="B102" s="518" t="s">
        <v>735</v>
      </c>
      <c r="C102" s="518" t="s">
        <v>736</v>
      </c>
    </row>
    <row r="103" spans="1:3" ht="15.75" thickBot="1" x14ac:dyDescent="0.3">
      <c r="A103" s="517">
        <v>99</v>
      </c>
      <c r="B103" s="518" t="s">
        <v>737</v>
      </c>
      <c r="C103" s="518" t="s">
        <v>738</v>
      </c>
    </row>
    <row r="104" spans="1:3" ht="15.75" thickBot="1" x14ac:dyDescent="0.3">
      <c r="A104" s="517">
        <v>100</v>
      </c>
      <c r="B104" s="518" t="s">
        <v>739</v>
      </c>
      <c r="C104" s="518" t="s">
        <v>740</v>
      </c>
    </row>
    <row r="105" spans="1:3" ht="15.75" thickBot="1" x14ac:dyDescent="0.3">
      <c r="A105" s="517">
        <v>101</v>
      </c>
      <c r="B105" s="518" t="s">
        <v>741</v>
      </c>
      <c r="C105" s="518" t="s">
        <v>742</v>
      </c>
    </row>
    <row r="106" spans="1:3" ht="15.75" thickBot="1" x14ac:dyDescent="0.3">
      <c r="A106" s="517">
        <v>102</v>
      </c>
      <c r="B106" s="518" t="s">
        <v>743</v>
      </c>
      <c r="C106" s="518" t="s">
        <v>744</v>
      </c>
    </row>
    <row r="107" spans="1:3" ht="15.75" thickBot="1" x14ac:dyDescent="0.3">
      <c r="A107" s="517">
        <v>103</v>
      </c>
      <c r="B107" s="518" t="s">
        <v>745</v>
      </c>
      <c r="C107" s="518" t="s">
        <v>746</v>
      </c>
    </row>
    <row r="108" spans="1:3" ht="15.75" thickBot="1" x14ac:dyDescent="0.3">
      <c r="A108" s="517">
        <v>104</v>
      </c>
      <c r="B108" s="518" t="s">
        <v>747</v>
      </c>
      <c r="C108" s="518" t="s">
        <v>748</v>
      </c>
    </row>
    <row r="109" spans="1:3" ht="15.75" thickBot="1" x14ac:dyDescent="0.3">
      <c r="A109" s="517">
        <v>105</v>
      </c>
      <c r="B109" s="518" t="s">
        <v>749</v>
      </c>
      <c r="C109" s="518" t="s">
        <v>750</v>
      </c>
    </row>
    <row r="110" spans="1:3" ht="15.75" thickBot="1" x14ac:dyDescent="0.3">
      <c r="A110" s="517">
        <v>106</v>
      </c>
      <c r="B110" s="518" t="s">
        <v>751</v>
      </c>
      <c r="C110" s="518" t="s">
        <v>752</v>
      </c>
    </row>
    <row r="111" spans="1:3" ht="15.75" thickBot="1" x14ac:dyDescent="0.3">
      <c r="A111" s="517">
        <v>107</v>
      </c>
      <c r="B111" s="518" t="s">
        <v>753</v>
      </c>
      <c r="C111" s="518" t="s">
        <v>754</v>
      </c>
    </row>
    <row r="112" spans="1:3" ht="15.75" thickBot="1" x14ac:dyDescent="0.3">
      <c r="A112" s="517">
        <v>108</v>
      </c>
      <c r="B112" s="518" t="s">
        <v>755</v>
      </c>
      <c r="C112" s="518" t="s">
        <v>756</v>
      </c>
    </row>
    <row r="113" spans="1:3" ht="15.75" thickBot="1" x14ac:dyDescent="0.3">
      <c r="A113" s="517">
        <v>109</v>
      </c>
      <c r="B113" s="518" t="s">
        <v>757</v>
      </c>
      <c r="C113" s="518" t="s">
        <v>758</v>
      </c>
    </row>
    <row r="114" spans="1:3" ht="15.75" thickBot="1" x14ac:dyDescent="0.3">
      <c r="A114" s="517">
        <v>110</v>
      </c>
      <c r="B114" s="518" t="s">
        <v>759</v>
      </c>
      <c r="C114" s="518" t="s">
        <v>760</v>
      </c>
    </row>
    <row r="115" spans="1:3" ht="15.75" thickBot="1" x14ac:dyDescent="0.3">
      <c r="A115" s="517">
        <v>111</v>
      </c>
      <c r="B115" s="518" t="s">
        <v>761</v>
      </c>
      <c r="C115" s="518" t="s">
        <v>762</v>
      </c>
    </row>
    <row r="116" spans="1:3" ht="15.75" thickBot="1" x14ac:dyDescent="0.3">
      <c r="A116" s="517">
        <v>112</v>
      </c>
      <c r="B116" s="518" t="s">
        <v>763</v>
      </c>
      <c r="C116" s="518" t="s">
        <v>764</v>
      </c>
    </row>
    <row r="117" spans="1:3" ht="15.75" thickBot="1" x14ac:dyDescent="0.3">
      <c r="A117" s="517">
        <v>113</v>
      </c>
      <c r="B117" s="518" t="s">
        <v>765</v>
      </c>
      <c r="C117" s="518" t="s">
        <v>766</v>
      </c>
    </row>
    <row r="118" spans="1:3" ht="15.75" thickBot="1" x14ac:dyDescent="0.3">
      <c r="A118" s="517">
        <v>114</v>
      </c>
      <c r="B118" s="518" t="s">
        <v>767</v>
      </c>
      <c r="C118" s="518" t="s">
        <v>768</v>
      </c>
    </row>
    <row r="119" spans="1:3" ht="15.75" thickBot="1" x14ac:dyDescent="0.3">
      <c r="A119" s="517">
        <v>115</v>
      </c>
      <c r="B119" s="518" t="s">
        <v>769</v>
      </c>
      <c r="C119" s="518" t="s">
        <v>770</v>
      </c>
    </row>
    <row r="120" spans="1:3" ht="15.75" thickBot="1" x14ac:dyDescent="0.3">
      <c r="A120" s="517">
        <v>116</v>
      </c>
      <c r="B120" s="518" t="s">
        <v>771</v>
      </c>
      <c r="C120" s="518" t="s">
        <v>772</v>
      </c>
    </row>
    <row r="121" spans="1:3" ht="15.75" thickBot="1" x14ac:dyDescent="0.3">
      <c r="A121" s="517">
        <v>117</v>
      </c>
      <c r="B121" s="518" t="s">
        <v>773</v>
      </c>
      <c r="C121" s="518" t="s">
        <v>774</v>
      </c>
    </row>
    <row r="122" spans="1:3" ht="15.75" thickBot="1" x14ac:dyDescent="0.3">
      <c r="A122" s="517">
        <v>118</v>
      </c>
      <c r="B122" s="518" t="s">
        <v>775</v>
      </c>
      <c r="C122" s="518" t="s">
        <v>776</v>
      </c>
    </row>
    <row r="123" spans="1:3" ht="15.75" thickBot="1" x14ac:dyDescent="0.3">
      <c r="A123" s="517">
        <v>119</v>
      </c>
      <c r="B123" s="518" t="s">
        <v>777</v>
      </c>
      <c r="C123" s="518" t="s">
        <v>778</v>
      </c>
    </row>
    <row r="124" spans="1:3" ht="15.75" thickBot="1" x14ac:dyDescent="0.3">
      <c r="A124" s="517">
        <v>120</v>
      </c>
      <c r="B124" s="518" t="s">
        <v>779</v>
      </c>
      <c r="C124" s="518" t="s">
        <v>780</v>
      </c>
    </row>
    <row r="125" spans="1:3" ht="15.75" thickBot="1" x14ac:dyDescent="0.3">
      <c r="A125" s="517">
        <v>121</v>
      </c>
      <c r="B125" s="518" t="s">
        <v>781</v>
      </c>
      <c r="C125" s="518" t="s">
        <v>782</v>
      </c>
    </row>
    <row r="126" spans="1:3" ht="15.75" thickBot="1" x14ac:dyDescent="0.3">
      <c r="A126" s="517">
        <v>122</v>
      </c>
      <c r="B126" s="518" t="s">
        <v>783</v>
      </c>
      <c r="C126" s="518" t="s">
        <v>784</v>
      </c>
    </row>
    <row r="127" spans="1:3" ht="15.75" thickBot="1" x14ac:dyDescent="0.3">
      <c r="A127" s="517">
        <v>123</v>
      </c>
      <c r="B127" s="518" t="s">
        <v>785</v>
      </c>
      <c r="C127" s="518" t="s">
        <v>786</v>
      </c>
    </row>
    <row r="128" spans="1:3" ht="15.75" thickBot="1" x14ac:dyDescent="0.3">
      <c r="A128" s="517">
        <v>124</v>
      </c>
      <c r="B128" s="518" t="s">
        <v>787</v>
      </c>
      <c r="C128" s="518" t="s">
        <v>788</v>
      </c>
    </row>
    <row r="129" spans="1:3" ht="15.75" thickBot="1" x14ac:dyDescent="0.3">
      <c r="A129" s="517">
        <v>125</v>
      </c>
      <c r="B129" s="518" t="s">
        <v>789</v>
      </c>
      <c r="C129" s="518" t="s">
        <v>790</v>
      </c>
    </row>
    <row r="130" spans="1:3" ht="15.75" thickBot="1" x14ac:dyDescent="0.3">
      <c r="A130" s="517">
        <v>126</v>
      </c>
      <c r="B130" s="518" t="s">
        <v>791</v>
      </c>
      <c r="C130" s="518" t="s">
        <v>792</v>
      </c>
    </row>
    <row r="131" spans="1:3" ht="15.75" thickBot="1" x14ac:dyDescent="0.3">
      <c r="A131" s="517">
        <v>127</v>
      </c>
      <c r="B131" s="518" t="s">
        <v>793</v>
      </c>
      <c r="C131" s="518" t="s">
        <v>794</v>
      </c>
    </row>
    <row r="132" spans="1:3" ht="30.75" thickBot="1" x14ac:dyDescent="0.3">
      <c r="A132" s="517">
        <v>128</v>
      </c>
      <c r="B132" s="518" t="s">
        <v>795</v>
      </c>
      <c r="C132" s="518" t="s">
        <v>796</v>
      </c>
    </row>
    <row r="133" spans="1:3" ht="15.75" thickBot="1" x14ac:dyDescent="0.3">
      <c r="A133" s="517">
        <v>129</v>
      </c>
      <c r="B133" s="518" t="s">
        <v>797</v>
      </c>
      <c r="C133" s="518" t="s">
        <v>798</v>
      </c>
    </row>
    <row r="134" spans="1:3" ht="30.75" thickBot="1" x14ac:dyDescent="0.3">
      <c r="A134" s="517">
        <v>130</v>
      </c>
      <c r="B134" s="518" t="s">
        <v>799</v>
      </c>
      <c r="C134" s="518" t="s">
        <v>800</v>
      </c>
    </row>
    <row r="135" spans="1:3" ht="15.75" thickBot="1" x14ac:dyDescent="0.3">
      <c r="A135" s="517">
        <v>131</v>
      </c>
      <c r="B135" s="518" t="s">
        <v>801</v>
      </c>
      <c r="C135" s="518" t="s">
        <v>802</v>
      </c>
    </row>
    <row r="136" spans="1:3" ht="15.75" thickBot="1" x14ac:dyDescent="0.3">
      <c r="A136" s="517">
        <v>132</v>
      </c>
      <c r="B136" s="518" t="s">
        <v>803</v>
      </c>
      <c r="C136" s="518" t="s">
        <v>804</v>
      </c>
    </row>
    <row r="137" spans="1:3" ht="15.75" thickBot="1" x14ac:dyDescent="0.3">
      <c r="A137" s="517">
        <v>133</v>
      </c>
      <c r="B137" s="518" t="s">
        <v>805</v>
      </c>
      <c r="C137" s="518" t="s">
        <v>806</v>
      </c>
    </row>
    <row r="138" spans="1:3" ht="15.75" thickBot="1" x14ac:dyDescent="0.3">
      <c r="A138" s="517">
        <v>134</v>
      </c>
      <c r="B138" s="518" t="s">
        <v>807</v>
      </c>
      <c r="C138" s="518" t="s">
        <v>808</v>
      </c>
    </row>
    <row r="139" spans="1:3" ht="15.75" thickBot="1" x14ac:dyDescent="0.3">
      <c r="A139" s="517">
        <v>135</v>
      </c>
      <c r="B139" s="518" t="s">
        <v>809</v>
      </c>
      <c r="C139" s="518" t="s">
        <v>810</v>
      </c>
    </row>
    <row r="140" spans="1:3" ht="15.75" thickBot="1" x14ac:dyDescent="0.3">
      <c r="A140" s="517">
        <v>136</v>
      </c>
      <c r="B140" s="518" t="s">
        <v>811</v>
      </c>
      <c r="C140" s="518" t="s">
        <v>812</v>
      </c>
    </row>
    <row r="141" spans="1:3" ht="15.75" thickBot="1" x14ac:dyDescent="0.3">
      <c r="A141" s="517">
        <v>137</v>
      </c>
      <c r="B141" s="518" t="s">
        <v>813</v>
      </c>
      <c r="C141" s="518" t="s">
        <v>814</v>
      </c>
    </row>
    <row r="142" spans="1:3" ht="15.75" thickBot="1" x14ac:dyDescent="0.3">
      <c r="A142" s="517">
        <v>138</v>
      </c>
      <c r="B142" s="518" t="s">
        <v>815</v>
      </c>
      <c r="C142" s="518" t="s">
        <v>816</v>
      </c>
    </row>
    <row r="143" spans="1:3" ht="15.75" thickBot="1" x14ac:dyDescent="0.3">
      <c r="A143" s="517">
        <v>139</v>
      </c>
      <c r="B143" s="518" t="s">
        <v>817</v>
      </c>
      <c r="C143" s="518" t="s">
        <v>818</v>
      </c>
    </row>
    <row r="144" spans="1:3" ht="15.75" thickBot="1" x14ac:dyDescent="0.3">
      <c r="A144" s="517">
        <v>140</v>
      </c>
      <c r="B144" s="518" t="s">
        <v>819</v>
      </c>
      <c r="C144" s="518" t="s">
        <v>820</v>
      </c>
    </row>
    <row r="145" spans="1:3" ht="15.75" thickBot="1" x14ac:dyDescent="0.3">
      <c r="A145" s="517">
        <v>141</v>
      </c>
      <c r="B145" s="518" t="s">
        <v>821</v>
      </c>
      <c r="C145" s="518" t="s">
        <v>822</v>
      </c>
    </row>
    <row r="146" spans="1:3" ht="15.75" thickBot="1" x14ac:dyDescent="0.3">
      <c r="A146" s="517">
        <v>142</v>
      </c>
      <c r="B146" s="518" t="s">
        <v>823</v>
      </c>
      <c r="C146" s="518" t="s">
        <v>824</v>
      </c>
    </row>
    <row r="147" spans="1:3" ht="15.75" thickBot="1" x14ac:dyDescent="0.3">
      <c r="A147" s="517">
        <v>143</v>
      </c>
      <c r="B147" s="518" t="s">
        <v>825</v>
      </c>
      <c r="C147" s="518" t="s">
        <v>826</v>
      </c>
    </row>
    <row r="148" spans="1:3" ht="15.75" thickBot="1" x14ac:dyDescent="0.3">
      <c r="A148" s="517">
        <v>144</v>
      </c>
      <c r="B148" s="518" t="s">
        <v>827</v>
      </c>
      <c r="C148" s="518" t="s">
        <v>828</v>
      </c>
    </row>
    <row r="149" spans="1:3" ht="15.75" thickBot="1" x14ac:dyDescent="0.3">
      <c r="A149" s="517">
        <v>145</v>
      </c>
      <c r="B149" s="518" t="s">
        <v>829</v>
      </c>
      <c r="C149" s="518" t="s">
        <v>830</v>
      </c>
    </row>
    <row r="150" spans="1:3" ht="15.75" thickBot="1" x14ac:dyDescent="0.3">
      <c r="A150" s="517">
        <v>146</v>
      </c>
      <c r="B150" s="518" t="s">
        <v>831</v>
      </c>
      <c r="C150" s="518" t="s">
        <v>832</v>
      </c>
    </row>
    <row r="151" spans="1:3" ht="15.75" thickBot="1" x14ac:dyDescent="0.3">
      <c r="A151" s="517">
        <v>147</v>
      </c>
      <c r="B151" s="518" t="s">
        <v>833</v>
      </c>
      <c r="C151" s="518" t="s">
        <v>834</v>
      </c>
    </row>
    <row r="152" spans="1:3" ht="15.75" thickBot="1" x14ac:dyDescent="0.3">
      <c r="A152" s="517">
        <v>148</v>
      </c>
      <c r="B152" s="518" t="s">
        <v>835</v>
      </c>
      <c r="C152" s="518" t="s">
        <v>836</v>
      </c>
    </row>
    <row r="153" spans="1:3" ht="15.75" thickBot="1" x14ac:dyDescent="0.3">
      <c r="A153" s="517">
        <v>149</v>
      </c>
      <c r="B153" s="518" t="s">
        <v>837</v>
      </c>
      <c r="C153" s="518" t="s">
        <v>838</v>
      </c>
    </row>
    <row r="154" spans="1:3" ht="15.75" thickBot="1" x14ac:dyDescent="0.3">
      <c r="A154" s="517">
        <v>150</v>
      </c>
      <c r="B154" s="518" t="s">
        <v>839</v>
      </c>
      <c r="C154" s="518" t="s">
        <v>840</v>
      </c>
    </row>
    <row r="155" spans="1:3" ht="15.75" thickBot="1" x14ac:dyDescent="0.3">
      <c r="A155" s="517">
        <v>151</v>
      </c>
      <c r="B155" s="518" t="s">
        <v>841</v>
      </c>
      <c r="C155" s="518" t="s">
        <v>842</v>
      </c>
    </row>
    <row r="156" spans="1:3" ht="15.75" thickBot="1" x14ac:dyDescent="0.3">
      <c r="A156" s="517">
        <v>152</v>
      </c>
      <c r="B156" s="518" t="s">
        <v>843</v>
      </c>
      <c r="C156" s="518" t="s">
        <v>844</v>
      </c>
    </row>
    <row r="157" spans="1:3" ht="15.75" thickBot="1" x14ac:dyDescent="0.3">
      <c r="A157" s="517">
        <v>153</v>
      </c>
      <c r="B157" s="518" t="s">
        <v>845</v>
      </c>
      <c r="C157" s="518" t="s">
        <v>846</v>
      </c>
    </row>
    <row r="158" spans="1:3" ht="15.75" thickBot="1" x14ac:dyDescent="0.3">
      <c r="A158" s="517">
        <v>154</v>
      </c>
      <c r="B158" s="518" t="s">
        <v>847</v>
      </c>
      <c r="C158" s="518" t="s">
        <v>848</v>
      </c>
    </row>
    <row r="159" spans="1:3" ht="15.75" thickBot="1" x14ac:dyDescent="0.3">
      <c r="A159" s="517">
        <v>155</v>
      </c>
      <c r="B159" s="518" t="s">
        <v>849</v>
      </c>
      <c r="C159" s="518" t="s">
        <v>850</v>
      </c>
    </row>
    <row r="160" spans="1:3" ht="15.75" thickBot="1" x14ac:dyDescent="0.3">
      <c r="A160" s="517">
        <v>156</v>
      </c>
      <c r="B160" s="518" t="s">
        <v>851</v>
      </c>
      <c r="C160" s="518" t="s">
        <v>852</v>
      </c>
    </row>
    <row r="161" spans="1:3" ht="15.75" thickBot="1" x14ac:dyDescent="0.3">
      <c r="A161" s="517">
        <v>157</v>
      </c>
      <c r="B161" s="518" t="s">
        <v>853</v>
      </c>
      <c r="C161" s="518" t="s">
        <v>854</v>
      </c>
    </row>
    <row r="162" spans="1:3" ht="15.75" thickBot="1" x14ac:dyDescent="0.3">
      <c r="A162" s="517">
        <v>158</v>
      </c>
      <c r="B162" s="518" t="s">
        <v>855</v>
      </c>
      <c r="C162" s="518" t="s">
        <v>856</v>
      </c>
    </row>
    <row r="163" spans="1:3" ht="15.75" thickBot="1" x14ac:dyDescent="0.3">
      <c r="A163" s="517">
        <v>159</v>
      </c>
      <c r="B163" s="518" t="s">
        <v>857</v>
      </c>
      <c r="C163" s="518" t="s">
        <v>858</v>
      </c>
    </row>
    <row r="164" spans="1:3" ht="15.75" thickBot="1" x14ac:dyDescent="0.3">
      <c r="A164" s="517">
        <v>160</v>
      </c>
      <c r="B164" s="518" t="s">
        <v>859</v>
      </c>
      <c r="C164" s="518" t="s">
        <v>860</v>
      </c>
    </row>
    <row r="165" spans="1:3" ht="15.75" thickBot="1" x14ac:dyDescent="0.3">
      <c r="A165" s="517">
        <v>161</v>
      </c>
      <c r="B165" s="518" t="s">
        <v>861</v>
      </c>
      <c r="C165" s="518" t="s">
        <v>862</v>
      </c>
    </row>
    <row r="166" spans="1:3" ht="15.75" thickBot="1" x14ac:dyDescent="0.3">
      <c r="A166" s="517">
        <v>162</v>
      </c>
      <c r="B166" s="518" t="s">
        <v>863</v>
      </c>
      <c r="C166" s="518" t="s">
        <v>864</v>
      </c>
    </row>
    <row r="167" spans="1:3" ht="15.75" thickBot="1" x14ac:dyDescent="0.3">
      <c r="A167" s="517">
        <v>163</v>
      </c>
      <c r="B167" s="518" t="s">
        <v>865</v>
      </c>
      <c r="C167" s="518" t="s">
        <v>866</v>
      </c>
    </row>
    <row r="168" spans="1:3" ht="15.75" thickBot="1" x14ac:dyDescent="0.3">
      <c r="A168" s="517">
        <v>164</v>
      </c>
      <c r="B168" s="518" t="s">
        <v>867</v>
      </c>
      <c r="C168" s="518" t="s">
        <v>868</v>
      </c>
    </row>
    <row r="169" spans="1:3" ht="15.75" thickBot="1" x14ac:dyDescent="0.3">
      <c r="A169" s="517">
        <v>165</v>
      </c>
      <c r="B169" s="518" t="s">
        <v>869</v>
      </c>
      <c r="C169" s="518" t="s">
        <v>870</v>
      </c>
    </row>
    <row r="170" spans="1:3" ht="15.75" thickBot="1" x14ac:dyDescent="0.3">
      <c r="A170" s="517">
        <v>166</v>
      </c>
      <c r="B170" s="518" t="s">
        <v>871</v>
      </c>
      <c r="C170" s="518" t="s">
        <v>872</v>
      </c>
    </row>
    <row r="171" spans="1:3" ht="15.75" thickBot="1" x14ac:dyDescent="0.3">
      <c r="A171" s="517">
        <v>167</v>
      </c>
      <c r="B171" s="518" t="s">
        <v>871</v>
      </c>
      <c r="C171" s="518" t="s">
        <v>872</v>
      </c>
    </row>
    <row r="172" spans="1:3" ht="15.75" thickBot="1" x14ac:dyDescent="0.3">
      <c r="A172" s="517">
        <v>168</v>
      </c>
      <c r="B172" s="518" t="s">
        <v>873</v>
      </c>
      <c r="C172" s="518" t="s">
        <v>874</v>
      </c>
    </row>
    <row r="173" spans="1:3" ht="15.75" thickBot="1" x14ac:dyDescent="0.3">
      <c r="A173" s="517">
        <v>169</v>
      </c>
      <c r="B173" s="518" t="s">
        <v>875</v>
      </c>
      <c r="C173" s="518" t="s">
        <v>876</v>
      </c>
    </row>
    <row r="174" spans="1:3" ht="15.75" thickBot="1" x14ac:dyDescent="0.3">
      <c r="A174" s="517">
        <v>170</v>
      </c>
      <c r="B174" s="518" t="s">
        <v>877</v>
      </c>
      <c r="C174" s="518" t="s">
        <v>878</v>
      </c>
    </row>
    <row r="175" spans="1:3" ht="15.75" thickBot="1" x14ac:dyDescent="0.3">
      <c r="A175" s="517">
        <v>171</v>
      </c>
      <c r="B175" s="518" t="s">
        <v>879</v>
      </c>
      <c r="C175" s="518" t="s">
        <v>880</v>
      </c>
    </row>
    <row r="176" spans="1:3" ht="15.75" thickBot="1" x14ac:dyDescent="0.3">
      <c r="A176" s="517">
        <v>172</v>
      </c>
      <c r="B176" s="518" t="s">
        <v>881</v>
      </c>
      <c r="C176" s="518" t="s">
        <v>882</v>
      </c>
    </row>
    <row r="177" spans="1:3" ht="15.75" thickBot="1" x14ac:dyDescent="0.3">
      <c r="A177" s="517">
        <v>173</v>
      </c>
      <c r="B177" s="518" t="s">
        <v>883</v>
      </c>
      <c r="C177" s="518" t="s">
        <v>884</v>
      </c>
    </row>
    <row r="178" spans="1:3" ht="15.75" thickBot="1" x14ac:dyDescent="0.3">
      <c r="A178" s="517">
        <v>174</v>
      </c>
      <c r="B178" s="518" t="s">
        <v>885</v>
      </c>
      <c r="C178" s="518" t="s">
        <v>886</v>
      </c>
    </row>
    <row r="179" spans="1:3" ht="15.75" thickBot="1" x14ac:dyDescent="0.3">
      <c r="A179" s="517">
        <v>175</v>
      </c>
      <c r="B179" s="518" t="s">
        <v>887</v>
      </c>
      <c r="C179" s="518" t="s">
        <v>888</v>
      </c>
    </row>
    <row r="180" spans="1:3" ht="15.75" thickBot="1" x14ac:dyDescent="0.3">
      <c r="A180" s="517">
        <v>176</v>
      </c>
      <c r="B180" s="518" t="s">
        <v>889</v>
      </c>
      <c r="C180" s="518" t="s">
        <v>890</v>
      </c>
    </row>
    <row r="181" spans="1:3" ht="15.75" thickBot="1" x14ac:dyDescent="0.3">
      <c r="A181" s="517">
        <v>177</v>
      </c>
      <c r="B181" s="518" t="s">
        <v>891</v>
      </c>
      <c r="C181" s="518" t="s">
        <v>892</v>
      </c>
    </row>
    <row r="182" spans="1:3" ht="15.75" thickBot="1" x14ac:dyDescent="0.3">
      <c r="A182" s="517">
        <v>178</v>
      </c>
      <c r="B182" s="518" t="s">
        <v>893</v>
      </c>
      <c r="C182" s="518" t="s">
        <v>894</v>
      </c>
    </row>
    <row r="183" spans="1:3" ht="15.75" thickBot="1" x14ac:dyDescent="0.3">
      <c r="A183" s="517">
        <v>179</v>
      </c>
      <c r="B183" s="518" t="s">
        <v>895</v>
      </c>
      <c r="C183" s="518" t="s">
        <v>896</v>
      </c>
    </row>
    <row r="184" spans="1:3" ht="15.75" thickBot="1" x14ac:dyDescent="0.3">
      <c r="A184" s="517">
        <v>180</v>
      </c>
      <c r="B184" s="518" t="s">
        <v>897</v>
      </c>
      <c r="C184" s="518" t="s">
        <v>898</v>
      </c>
    </row>
    <row r="185" spans="1:3" ht="15.75" thickBot="1" x14ac:dyDescent="0.3">
      <c r="A185" s="517">
        <v>181</v>
      </c>
      <c r="B185" s="518" t="s">
        <v>899</v>
      </c>
      <c r="C185" s="518" t="s">
        <v>900</v>
      </c>
    </row>
    <row r="186" spans="1:3" ht="15.75" thickBot="1" x14ac:dyDescent="0.3">
      <c r="A186" s="517">
        <v>182</v>
      </c>
      <c r="B186" s="518" t="s">
        <v>901</v>
      </c>
      <c r="C186" s="518" t="s">
        <v>902</v>
      </c>
    </row>
    <row r="187" spans="1:3" ht="30.75" thickBot="1" x14ac:dyDescent="0.3">
      <c r="A187" s="517">
        <v>183</v>
      </c>
      <c r="B187" s="518" t="s">
        <v>903</v>
      </c>
      <c r="C187" s="518" t="s">
        <v>904</v>
      </c>
    </row>
    <row r="188" spans="1:3" ht="30.75" thickBot="1" x14ac:dyDescent="0.3">
      <c r="A188" s="517">
        <v>184</v>
      </c>
      <c r="B188" s="518" t="s">
        <v>905</v>
      </c>
      <c r="C188" s="518" t="s">
        <v>906</v>
      </c>
    </row>
    <row r="189" spans="1:3" ht="15.75" thickBot="1" x14ac:dyDescent="0.3">
      <c r="A189" s="517">
        <v>185</v>
      </c>
      <c r="B189" s="518" t="s">
        <v>907</v>
      </c>
      <c r="C189" s="518" t="s">
        <v>908</v>
      </c>
    </row>
    <row r="190" spans="1:3" ht="15.75" thickBot="1" x14ac:dyDescent="0.3">
      <c r="A190" s="517">
        <v>186</v>
      </c>
      <c r="B190" s="518" t="s">
        <v>909</v>
      </c>
      <c r="C190" s="518" t="s">
        <v>910</v>
      </c>
    </row>
    <row r="191" spans="1:3" ht="30.75" thickBot="1" x14ac:dyDescent="0.3">
      <c r="A191" s="517">
        <v>187</v>
      </c>
      <c r="B191" s="518" t="s">
        <v>911</v>
      </c>
      <c r="C191" s="518" t="s">
        <v>912</v>
      </c>
    </row>
    <row r="192" spans="1:3" ht="15.75" thickBot="1" x14ac:dyDescent="0.3">
      <c r="A192" s="517">
        <v>188</v>
      </c>
      <c r="B192" s="518" t="s">
        <v>913</v>
      </c>
      <c r="C192" s="518" t="s">
        <v>914</v>
      </c>
    </row>
    <row r="193" spans="1:3" ht="30.75" thickBot="1" x14ac:dyDescent="0.3">
      <c r="A193" s="517">
        <v>189</v>
      </c>
      <c r="B193" s="518" t="s">
        <v>915</v>
      </c>
      <c r="C193" s="518" t="s">
        <v>916</v>
      </c>
    </row>
    <row r="194" spans="1:3" ht="15.75" thickBot="1" x14ac:dyDescent="0.3">
      <c r="A194" s="517">
        <v>190</v>
      </c>
      <c r="B194" s="518" t="s">
        <v>917</v>
      </c>
      <c r="C194" s="518" t="s">
        <v>918</v>
      </c>
    </row>
    <row r="195" spans="1:3" ht="15.75" thickBot="1" x14ac:dyDescent="0.3">
      <c r="A195" s="517">
        <v>191</v>
      </c>
      <c r="B195" s="518" t="s">
        <v>919</v>
      </c>
      <c r="C195" s="518" t="s">
        <v>920</v>
      </c>
    </row>
    <row r="196" spans="1:3" ht="15.75" thickBot="1" x14ac:dyDescent="0.3">
      <c r="A196" s="517">
        <v>192</v>
      </c>
      <c r="B196" s="518" t="s">
        <v>921</v>
      </c>
      <c r="C196" s="518" t="s">
        <v>922</v>
      </c>
    </row>
    <row r="197" spans="1:3" ht="15.75" thickBot="1" x14ac:dyDescent="0.3">
      <c r="A197" s="517">
        <v>193</v>
      </c>
      <c r="B197" s="518" t="s">
        <v>923</v>
      </c>
      <c r="C197" s="518" t="s">
        <v>924</v>
      </c>
    </row>
    <row r="198" spans="1:3" ht="15.75" thickBot="1" x14ac:dyDescent="0.3">
      <c r="A198" s="517">
        <v>194</v>
      </c>
      <c r="B198" s="518" t="s">
        <v>925</v>
      </c>
      <c r="C198" s="518" t="s">
        <v>926</v>
      </c>
    </row>
    <row r="199" spans="1:3" ht="15.75" thickBot="1" x14ac:dyDescent="0.3">
      <c r="A199" s="517">
        <v>195</v>
      </c>
      <c r="B199" s="518" t="s">
        <v>927</v>
      </c>
      <c r="C199" s="518" t="s">
        <v>928</v>
      </c>
    </row>
  </sheetData>
  <mergeCells count="1">
    <mergeCell ref="A2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3" hidden="1" customWidth="1"/>
    <col min="2" max="2" width="74" style="3" customWidth="1"/>
    <col min="3" max="3" width="23" style="3" customWidth="1"/>
    <col min="4" max="4" width="18.42578125" style="3" customWidth="1"/>
    <col min="5" max="5" width="23" style="3" customWidth="1"/>
    <col min="6" max="7" width="15.42578125" style="3" customWidth="1"/>
    <col min="8" max="8" width="16" style="64" bestFit="1" customWidth="1"/>
    <col min="9" max="9" width="15.140625" style="1" bestFit="1" customWidth="1"/>
    <col min="10" max="16384" width="9.140625" style="3"/>
  </cols>
  <sheetData>
    <row r="1" spans="2:9" s="18" customFormat="1" hidden="1" x14ac:dyDescent="0.25">
      <c r="B1" s="534" t="s">
        <v>0</v>
      </c>
      <c r="C1" s="535"/>
      <c r="D1" s="535"/>
      <c r="E1" s="535"/>
      <c r="F1" s="535"/>
      <c r="G1" s="535"/>
      <c r="H1" s="536"/>
      <c r="I1" s="1"/>
    </row>
    <row r="2" spans="2:9" s="18" customFormat="1" hidden="1" x14ac:dyDescent="0.25">
      <c r="B2" s="537" t="s">
        <v>1</v>
      </c>
      <c r="C2" s="538"/>
      <c r="D2" s="538"/>
      <c r="E2" s="538"/>
      <c r="F2" s="538"/>
      <c r="G2" s="538"/>
      <c r="H2" s="539"/>
      <c r="I2" s="1"/>
    </row>
    <row r="3" spans="2:9" s="18" customFormat="1" x14ac:dyDescent="0.25">
      <c r="B3" s="538" t="s">
        <v>929</v>
      </c>
      <c r="C3" s="538"/>
      <c r="D3" s="538"/>
      <c r="E3" s="538"/>
      <c r="F3" s="538"/>
      <c r="G3" s="538"/>
      <c r="H3" s="329"/>
      <c r="I3" s="1"/>
    </row>
    <row r="4" spans="2:9" s="18" customFormat="1" x14ac:dyDescent="0.25">
      <c r="B4" s="538" t="s">
        <v>935</v>
      </c>
      <c r="C4" s="538"/>
      <c r="D4" s="538"/>
      <c r="E4" s="538"/>
      <c r="F4" s="538"/>
      <c r="G4" s="538"/>
      <c r="H4" s="329"/>
      <c r="I4" s="1"/>
    </row>
    <row r="5" spans="2:9" s="18" customFormat="1" x14ac:dyDescent="0.25">
      <c r="B5" s="9" t="s">
        <v>2</v>
      </c>
      <c r="C5" s="67"/>
      <c r="D5" s="68"/>
      <c r="E5" s="69"/>
      <c r="F5" s="69"/>
      <c r="G5" s="69"/>
      <c r="H5" s="70"/>
      <c r="I5" s="1"/>
    </row>
    <row r="6" spans="2:9" s="18" customFormat="1" x14ac:dyDescent="0.25">
      <c r="B6" s="9" t="s">
        <v>38</v>
      </c>
      <c r="C6" s="67"/>
      <c r="D6" s="71"/>
      <c r="E6" s="67"/>
      <c r="F6" s="67"/>
      <c r="G6" s="67"/>
      <c r="H6" s="72"/>
      <c r="I6" s="1"/>
    </row>
    <row r="7" spans="2:9" s="18" customFormat="1" x14ac:dyDescent="0.25">
      <c r="B7" s="9" t="s">
        <v>514</v>
      </c>
      <c r="C7" s="15"/>
      <c r="D7" s="16"/>
      <c r="E7" s="15"/>
      <c r="F7" s="15"/>
      <c r="G7" s="15"/>
      <c r="H7" s="17"/>
      <c r="I7" s="1"/>
    </row>
    <row r="8" spans="2:9" s="18" customFormat="1" x14ac:dyDescent="0.25">
      <c r="B8" s="9"/>
      <c r="C8" s="15"/>
      <c r="D8" s="16"/>
      <c r="E8" s="15"/>
      <c r="F8" s="15"/>
      <c r="G8" s="15"/>
      <c r="H8" s="17"/>
      <c r="I8" s="1"/>
    </row>
    <row r="9" spans="2:9" s="18" customFormat="1" ht="35.1" customHeight="1" x14ac:dyDescent="0.25"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  <c r="I9" s="1"/>
    </row>
    <row r="10" spans="2:9" s="18" customFormat="1" x14ac:dyDescent="0.25">
      <c r="B10" s="9" t="s">
        <v>11</v>
      </c>
      <c r="C10" s="25"/>
      <c r="D10" s="73"/>
      <c r="E10" s="27"/>
      <c r="F10" s="28"/>
      <c r="G10" s="28"/>
      <c r="H10" s="45"/>
      <c r="I10" s="1"/>
    </row>
    <row r="11" spans="2:9" s="18" customFormat="1" x14ac:dyDescent="0.25">
      <c r="B11" s="9" t="s">
        <v>12</v>
      </c>
      <c r="C11" s="25"/>
      <c r="D11" s="74"/>
      <c r="E11" s="27"/>
      <c r="F11" s="28"/>
      <c r="G11" s="28"/>
      <c r="H11" s="45"/>
      <c r="I11" s="1"/>
    </row>
    <row r="12" spans="2:9" s="18" customFormat="1" x14ac:dyDescent="0.25">
      <c r="B12" s="35" t="s">
        <v>13</v>
      </c>
      <c r="C12" s="25"/>
      <c r="D12" s="74"/>
      <c r="E12" s="27"/>
      <c r="F12" s="28"/>
      <c r="G12" s="28"/>
      <c r="H12" s="45"/>
      <c r="I12" s="1"/>
    </row>
    <row r="13" spans="2:9" s="18" customFormat="1" x14ac:dyDescent="0.25">
      <c r="B13" s="75" t="s">
        <v>63</v>
      </c>
      <c r="C13" s="75" t="s">
        <v>15</v>
      </c>
      <c r="D13" s="76">
        <v>3100</v>
      </c>
      <c r="E13" s="77">
        <v>34011.129999999997</v>
      </c>
      <c r="F13" s="78">
        <v>7.03</v>
      </c>
      <c r="G13" s="309">
        <v>4.7450000000000001</v>
      </c>
      <c r="H13" s="118" t="s">
        <v>274</v>
      </c>
      <c r="I13" s="79"/>
    </row>
    <row r="14" spans="2:9" s="18" customFormat="1" x14ac:dyDescent="0.25">
      <c r="B14" s="75" t="s">
        <v>55</v>
      </c>
      <c r="C14" s="75" t="s">
        <v>15</v>
      </c>
      <c r="D14" s="76">
        <v>2700</v>
      </c>
      <c r="E14" s="77">
        <v>28248.66</v>
      </c>
      <c r="F14" s="78">
        <v>5.84</v>
      </c>
      <c r="G14" s="309">
        <v>4.7199</v>
      </c>
      <c r="H14" s="118" t="s">
        <v>56</v>
      </c>
      <c r="I14" s="79"/>
    </row>
    <row r="15" spans="2:9" s="18" customFormat="1" x14ac:dyDescent="0.25">
      <c r="B15" s="75" t="s">
        <v>23</v>
      </c>
      <c r="C15" s="75" t="s">
        <v>41</v>
      </c>
      <c r="D15" s="76">
        <v>2500</v>
      </c>
      <c r="E15" s="77">
        <v>26797.64</v>
      </c>
      <c r="F15" s="78">
        <v>5.54</v>
      </c>
      <c r="G15" s="309">
        <v>5.028999999999999</v>
      </c>
      <c r="H15" s="118" t="s">
        <v>318</v>
      </c>
      <c r="I15" s="79"/>
    </row>
    <row r="16" spans="2:9" s="18" customFormat="1" x14ac:dyDescent="0.25">
      <c r="B16" s="75" t="s">
        <v>119</v>
      </c>
      <c r="C16" s="75" t="s">
        <v>15</v>
      </c>
      <c r="D16" s="76">
        <v>2400</v>
      </c>
      <c r="E16" s="77">
        <v>26314.38</v>
      </c>
      <c r="F16" s="78">
        <v>5.44</v>
      </c>
      <c r="G16" s="309">
        <v>4.7900000000000009</v>
      </c>
      <c r="H16" s="118" t="s">
        <v>275</v>
      </c>
      <c r="I16" s="79"/>
    </row>
    <row r="17" spans="2:9" s="18" customFormat="1" x14ac:dyDescent="0.25">
      <c r="B17" s="75" t="s">
        <v>23</v>
      </c>
      <c r="C17" s="75" t="s">
        <v>15</v>
      </c>
      <c r="D17" s="76">
        <v>1865</v>
      </c>
      <c r="E17" s="77">
        <v>20067.39</v>
      </c>
      <c r="F17" s="78">
        <v>4.1500000000000004</v>
      </c>
      <c r="G17" s="309">
        <v>4.87</v>
      </c>
      <c r="H17" s="118" t="s">
        <v>40</v>
      </c>
      <c r="I17" s="79"/>
    </row>
    <row r="18" spans="2:9" s="18" customFormat="1" x14ac:dyDescent="0.25">
      <c r="B18" s="75" t="s">
        <v>50</v>
      </c>
      <c r="C18" s="75" t="s">
        <v>15</v>
      </c>
      <c r="D18" s="76">
        <v>1850</v>
      </c>
      <c r="E18" s="77">
        <v>18809.23</v>
      </c>
      <c r="F18" s="78">
        <v>3.89</v>
      </c>
      <c r="G18" s="309">
        <v>4.9600000000000009</v>
      </c>
      <c r="H18" s="118" t="s">
        <v>346</v>
      </c>
      <c r="I18" s="79"/>
    </row>
    <row r="19" spans="2:9" s="18" customFormat="1" x14ac:dyDescent="0.25">
      <c r="B19" s="75" t="s">
        <v>121</v>
      </c>
      <c r="C19" s="75" t="s">
        <v>15</v>
      </c>
      <c r="D19" s="76">
        <v>1750</v>
      </c>
      <c r="E19" s="77">
        <v>18229.63</v>
      </c>
      <c r="F19" s="78">
        <v>3.77</v>
      </c>
      <c r="G19" s="309">
        <v>5.085</v>
      </c>
      <c r="H19" s="118" t="s">
        <v>347</v>
      </c>
      <c r="I19" s="79"/>
    </row>
    <row r="20" spans="2:9" s="18" customFormat="1" x14ac:dyDescent="0.25">
      <c r="B20" s="75" t="s">
        <v>42</v>
      </c>
      <c r="C20" s="75" t="s">
        <v>15</v>
      </c>
      <c r="D20" s="76">
        <v>1475</v>
      </c>
      <c r="E20" s="77">
        <v>16592.09</v>
      </c>
      <c r="F20" s="78">
        <v>3.43</v>
      </c>
      <c r="G20" s="309">
        <v>5.2</v>
      </c>
      <c r="H20" s="118" t="s">
        <v>43</v>
      </c>
      <c r="I20" s="79"/>
    </row>
    <row r="21" spans="2:9" s="18" customFormat="1" x14ac:dyDescent="0.25">
      <c r="B21" s="75" t="s">
        <v>50</v>
      </c>
      <c r="C21" s="75" t="s">
        <v>15</v>
      </c>
      <c r="D21" s="76">
        <v>1250</v>
      </c>
      <c r="E21" s="77">
        <v>13173.5</v>
      </c>
      <c r="F21" s="78">
        <v>2.72</v>
      </c>
      <c r="G21" s="309">
        <v>4.665</v>
      </c>
      <c r="H21" s="118" t="s">
        <v>51</v>
      </c>
      <c r="I21" s="79"/>
    </row>
    <row r="22" spans="2:9" s="18" customFormat="1" x14ac:dyDescent="0.25">
      <c r="B22" s="75" t="s">
        <v>319</v>
      </c>
      <c r="C22" s="75" t="s">
        <v>21</v>
      </c>
      <c r="D22" s="76">
        <v>1085</v>
      </c>
      <c r="E22" s="77">
        <v>11697.93</v>
      </c>
      <c r="F22" s="78">
        <v>2.42</v>
      </c>
      <c r="G22" s="309">
        <v>7.5141</v>
      </c>
      <c r="H22" s="118" t="s">
        <v>22</v>
      </c>
      <c r="I22" s="79"/>
    </row>
    <row r="23" spans="2:9" s="18" customFormat="1" x14ac:dyDescent="0.25">
      <c r="B23" s="75" t="s">
        <v>47</v>
      </c>
      <c r="C23" s="75" t="s">
        <v>15</v>
      </c>
      <c r="D23" s="76">
        <v>950</v>
      </c>
      <c r="E23" s="77">
        <v>10624.6</v>
      </c>
      <c r="F23" s="78">
        <v>2.2000000000000002</v>
      </c>
      <c r="G23" s="309">
        <v>5.2</v>
      </c>
      <c r="H23" s="118" t="s">
        <v>48</v>
      </c>
      <c r="I23" s="79"/>
    </row>
    <row r="24" spans="2:9" s="18" customFormat="1" x14ac:dyDescent="0.25">
      <c r="B24" s="75" t="s">
        <v>42</v>
      </c>
      <c r="C24" s="75" t="s">
        <v>15</v>
      </c>
      <c r="D24" s="76">
        <v>950</v>
      </c>
      <c r="E24" s="77">
        <v>10458.870000000001</v>
      </c>
      <c r="F24" s="78">
        <v>2.16</v>
      </c>
      <c r="G24" s="309">
        <v>5.0500000000000007</v>
      </c>
      <c r="H24" s="118" t="s">
        <v>282</v>
      </c>
      <c r="I24" s="79"/>
    </row>
    <row r="25" spans="2:9" s="18" customFormat="1" x14ac:dyDescent="0.25">
      <c r="B25" s="75" t="s">
        <v>59</v>
      </c>
      <c r="C25" s="75" t="s">
        <v>15</v>
      </c>
      <c r="D25" s="76">
        <v>1000</v>
      </c>
      <c r="E25" s="77">
        <v>10430.08</v>
      </c>
      <c r="F25" s="78">
        <v>2.15</v>
      </c>
      <c r="G25" s="309">
        <v>5.2599</v>
      </c>
      <c r="H25" s="118" t="s">
        <v>349</v>
      </c>
      <c r="I25" s="79"/>
    </row>
    <row r="26" spans="2:9" s="18" customFormat="1" x14ac:dyDescent="0.25">
      <c r="B26" s="75" t="s">
        <v>57</v>
      </c>
      <c r="C26" s="75" t="s">
        <v>15</v>
      </c>
      <c r="D26" s="76">
        <v>920</v>
      </c>
      <c r="E26" s="77">
        <v>9907.73</v>
      </c>
      <c r="F26" s="78">
        <v>2.0499999999999998</v>
      </c>
      <c r="G26" s="309">
        <v>4.8148999999999997</v>
      </c>
      <c r="H26" s="118" t="s">
        <v>58</v>
      </c>
      <c r="I26" s="79"/>
    </row>
    <row r="27" spans="2:9" s="18" customFormat="1" x14ac:dyDescent="0.25">
      <c r="B27" s="75" t="s">
        <v>119</v>
      </c>
      <c r="C27" s="75" t="s">
        <v>15</v>
      </c>
      <c r="D27" s="76">
        <v>750</v>
      </c>
      <c r="E27" s="77">
        <v>8033.24</v>
      </c>
      <c r="F27" s="78">
        <v>1.66</v>
      </c>
      <c r="G27" s="309">
        <v>4.7898999999999994</v>
      </c>
      <c r="H27" s="118" t="s">
        <v>281</v>
      </c>
      <c r="I27" s="79"/>
    </row>
    <row r="28" spans="2:9" s="18" customFormat="1" x14ac:dyDescent="0.25">
      <c r="B28" s="75" t="s">
        <v>57</v>
      </c>
      <c r="C28" s="75" t="s">
        <v>15</v>
      </c>
      <c r="D28" s="76">
        <v>697</v>
      </c>
      <c r="E28" s="77">
        <v>7955.37</v>
      </c>
      <c r="F28" s="78">
        <v>1.64</v>
      </c>
      <c r="G28" s="309">
        <v>4.9249999999999998</v>
      </c>
      <c r="H28" s="118" t="s">
        <v>60</v>
      </c>
      <c r="I28" s="79"/>
    </row>
    <row r="29" spans="2:9" s="18" customFormat="1" x14ac:dyDescent="0.25">
      <c r="B29" s="75" t="s">
        <v>42</v>
      </c>
      <c r="C29" s="75" t="s">
        <v>15</v>
      </c>
      <c r="D29" s="76">
        <v>650</v>
      </c>
      <c r="E29" s="77">
        <v>7215.97</v>
      </c>
      <c r="F29" s="78">
        <v>1.49</v>
      </c>
      <c r="G29" s="309">
        <v>5.0500000000000007</v>
      </c>
      <c r="H29" s="118" t="s">
        <v>327</v>
      </c>
      <c r="I29" s="79"/>
    </row>
    <row r="30" spans="2:9" s="18" customFormat="1" x14ac:dyDescent="0.25">
      <c r="B30" s="75" t="s">
        <v>47</v>
      </c>
      <c r="C30" s="75" t="s">
        <v>15</v>
      </c>
      <c r="D30" s="76">
        <v>550</v>
      </c>
      <c r="E30" s="77">
        <v>5578.05</v>
      </c>
      <c r="F30" s="78">
        <v>1.1499999999999999</v>
      </c>
      <c r="G30" s="309">
        <v>4.7199</v>
      </c>
      <c r="H30" s="118" t="s">
        <v>370</v>
      </c>
      <c r="I30" s="79"/>
    </row>
    <row r="31" spans="2:9" s="18" customFormat="1" x14ac:dyDescent="0.25">
      <c r="B31" s="75" t="s">
        <v>50</v>
      </c>
      <c r="C31" s="75" t="s">
        <v>15</v>
      </c>
      <c r="D31" s="76">
        <v>500</v>
      </c>
      <c r="E31" s="77">
        <v>5445.82</v>
      </c>
      <c r="F31" s="78">
        <v>1.1299999999999999</v>
      </c>
      <c r="G31" s="309">
        <v>5.4848999999999997</v>
      </c>
      <c r="H31" s="118" t="s">
        <v>67</v>
      </c>
      <c r="I31" s="79"/>
    </row>
    <row r="32" spans="2:9" s="18" customFormat="1" x14ac:dyDescent="0.25">
      <c r="B32" s="75" t="s">
        <v>53</v>
      </c>
      <c r="C32" s="75" t="s">
        <v>39</v>
      </c>
      <c r="D32" s="76">
        <v>500</v>
      </c>
      <c r="E32" s="77">
        <v>5302.83</v>
      </c>
      <c r="F32" s="78">
        <v>1.1000000000000001</v>
      </c>
      <c r="G32" s="309">
        <v>4.7549999999999999</v>
      </c>
      <c r="H32" s="118" t="s">
        <v>66</v>
      </c>
      <c r="I32" s="79"/>
    </row>
    <row r="33" spans="2:9" s="18" customFormat="1" x14ac:dyDescent="0.25">
      <c r="B33" s="75" t="s">
        <v>61</v>
      </c>
      <c r="C33" s="75" t="s">
        <v>41</v>
      </c>
      <c r="D33" s="76">
        <v>500</v>
      </c>
      <c r="E33" s="77">
        <v>5172.57</v>
      </c>
      <c r="F33" s="78">
        <v>1.07</v>
      </c>
      <c r="G33" s="309">
        <v>4.6500000000000004</v>
      </c>
      <c r="H33" s="118" t="s">
        <v>258</v>
      </c>
      <c r="I33" s="79"/>
    </row>
    <row r="34" spans="2:9" s="18" customFormat="1" x14ac:dyDescent="0.25">
      <c r="B34" s="75" t="s">
        <v>47</v>
      </c>
      <c r="C34" s="75" t="s">
        <v>15</v>
      </c>
      <c r="D34" s="76">
        <v>450</v>
      </c>
      <c r="E34" s="77">
        <v>4796.12</v>
      </c>
      <c r="F34" s="78">
        <v>0.99</v>
      </c>
      <c r="G34" s="309">
        <v>4.7199</v>
      </c>
      <c r="H34" s="118" t="s">
        <v>52</v>
      </c>
      <c r="I34" s="79"/>
    </row>
    <row r="35" spans="2:9" s="18" customFormat="1" x14ac:dyDescent="0.25">
      <c r="B35" s="75" t="s">
        <v>263</v>
      </c>
      <c r="C35" s="75" t="s">
        <v>15</v>
      </c>
      <c r="D35" s="76">
        <v>400</v>
      </c>
      <c r="E35" s="77">
        <v>4565.8900000000003</v>
      </c>
      <c r="F35" s="78">
        <v>0.94</v>
      </c>
      <c r="G35" s="309">
        <v>4.9649000000000001</v>
      </c>
      <c r="H35" s="118" t="s">
        <v>69</v>
      </c>
      <c r="I35" s="79"/>
    </row>
    <row r="36" spans="2:9" s="18" customFormat="1" x14ac:dyDescent="0.25">
      <c r="B36" s="75" t="s">
        <v>57</v>
      </c>
      <c r="C36" s="75" t="s">
        <v>15</v>
      </c>
      <c r="D36" s="76">
        <v>250</v>
      </c>
      <c r="E36" s="77">
        <v>2896.45</v>
      </c>
      <c r="F36" s="78">
        <v>0.6</v>
      </c>
      <c r="G36" s="309">
        <v>5.3049999999999997</v>
      </c>
      <c r="H36" s="118" t="s">
        <v>71</v>
      </c>
      <c r="I36" s="79"/>
    </row>
    <row r="37" spans="2:9" s="18" customFormat="1" x14ac:dyDescent="0.25">
      <c r="B37" s="75" t="s">
        <v>328</v>
      </c>
      <c r="C37" s="75" t="s">
        <v>15</v>
      </c>
      <c r="D37" s="76">
        <v>250</v>
      </c>
      <c r="E37" s="77">
        <v>2766.89</v>
      </c>
      <c r="F37" s="78">
        <v>0.56999999999999995</v>
      </c>
      <c r="G37" s="309">
        <v>6.3549999999999995</v>
      </c>
      <c r="H37" s="118" t="s">
        <v>73</v>
      </c>
      <c r="I37" s="79"/>
    </row>
    <row r="38" spans="2:9" s="18" customFormat="1" x14ac:dyDescent="0.25">
      <c r="B38" s="75" t="s">
        <v>121</v>
      </c>
      <c r="C38" s="75" t="s">
        <v>15</v>
      </c>
      <c r="D38" s="76">
        <v>250</v>
      </c>
      <c r="E38" s="77">
        <v>2721.81</v>
      </c>
      <c r="F38" s="78">
        <v>0.56000000000000005</v>
      </c>
      <c r="G38" s="309">
        <v>5</v>
      </c>
      <c r="H38" s="118" t="s">
        <v>348</v>
      </c>
      <c r="I38" s="79"/>
    </row>
    <row r="39" spans="2:9" s="18" customFormat="1" x14ac:dyDescent="0.25">
      <c r="B39" s="75" t="s">
        <v>14</v>
      </c>
      <c r="C39" s="75" t="s">
        <v>15</v>
      </c>
      <c r="D39" s="76">
        <v>250</v>
      </c>
      <c r="E39" s="77">
        <v>2660.62</v>
      </c>
      <c r="F39" s="78">
        <v>0.55000000000000004</v>
      </c>
      <c r="G39" s="309">
        <v>4.7049999999999992</v>
      </c>
      <c r="H39" s="118" t="s">
        <v>74</v>
      </c>
      <c r="I39" s="79"/>
    </row>
    <row r="40" spans="2:9" s="18" customFormat="1" x14ac:dyDescent="0.25">
      <c r="B40" s="75" t="s">
        <v>42</v>
      </c>
      <c r="C40" s="75" t="s">
        <v>15</v>
      </c>
      <c r="D40" s="76">
        <v>250</v>
      </c>
      <c r="E40" s="77">
        <v>2608.85</v>
      </c>
      <c r="F40" s="78">
        <v>0.54</v>
      </c>
      <c r="G40" s="309">
        <v>4.9998999999999993</v>
      </c>
      <c r="H40" s="118" t="s">
        <v>283</v>
      </c>
      <c r="I40" s="79"/>
    </row>
    <row r="41" spans="2:9" s="18" customFormat="1" x14ac:dyDescent="0.25">
      <c r="B41" s="75" t="s">
        <v>319</v>
      </c>
      <c r="C41" s="75" t="s">
        <v>21</v>
      </c>
      <c r="D41" s="76">
        <v>220</v>
      </c>
      <c r="E41" s="77">
        <v>2352.85</v>
      </c>
      <c r="F41" s="78">
        <v>0.49</v>
      </c>
      <c r="G41" s="309">
        <v>7.5141</v>
      </c>
      <c r="H41" s="118" t="s">
        <v>70</v>
      </c>
      <c r="I41" s="79"/>
    </row>
    <row r="42" spans="2:9" s="18" customFormat="1" x14ac:dyDescent="0.25">
      <c r="B42" s="75" t="s">
        <v>263</v>
      </c>
      <c r="C42" s="75" t="s">
        <v>15</v>
      </c>
      <c r="D42" s="76">
        <v>155</v>
      </c>
      <c r="E42" s="77">
        <v>1763.21</v>
      </c>
      <c r="F42" s="78">
        <v>0.36</v>
      </c>
      <c r="G42" s="309">
        <v>4.8899999999999997</v>
      </c>
      <c r="H42" s="118" t="s">
        <v>76</v>
      </c>
      <c r="I42" s="79"/>
    </row>
    <row r="43" spans="2:9" s="18" customFormat="1" x14ac:dyDescent="0.25">
      <c r="B43" s="75" t="s">
        <v>57</v>
      </c>
      <c r="C43" s="75" t="s">
        <v>15</v>
      </c>
      <c r="D43" s="76">
        <v>120</v>
      </c>
      <c r="E43" s="77">
        <v>1693.51</v>
      </c>
      <c r="F43" s="78">
        <v>0.35</v>
      </c>
      <c r="G43" s="309">
        <v>4.99</v>
      </c>
      <c r="H43" s="118" t="s">
        <v>77</v>
      </c>
      <c r="I43" s="79"/>
    </row>
    <row r="44" spans="2:9" s="18" customFormat="1" x14ac:dyDescent="0.25">
      <c r="B44" s="75" t="s">
        <v>47</v>
      </c>
      <c r="C44" s="75" t="s">
        <v>15</v>
      </c>
      <c r="D44" s="76">
        <v>100</v>
      </c>
      <c r="E44" s="77">
        <v>1185.3800000000001</v>
      </c>
      <c r="F44" s="78">
        <v>0.24</v>
      </c>
      <c r="G44" s="309">
        <v>4.8050000000000006</v>
      </c>
      <c r="H44" s="118" t="s">
        <v>78</v>
      </c>
      <c r="I44" s="79"/>
    </row>
    <row r="45" spans="2:9" s="18" customFormat="1" x14ac:dyDescent="0.25">
      <c r="B45" s="75" t="s">
        <v>263</v>
      </c>
      <c r="C45" s="75" t="s">
        <v>15</v>
      </c>
      <c r="D45" s="76">
        <v>95</v>
      </c>
      <c r="E45" s="77">
        <v>1099.5</v>
      </c>
      <c r="F45" s="78">
        <v>0.23</v>
      </c>
      <c r="G45" s="309">
        <v>4.8899999999999997</v>
      </c>
      <c r="H45" s="118" t="s">
        <v>80</v>
      </c>
      <c r="I45" s="79"/>
    </row>
    <row r="46" spans="2:9" s="18" customFormat="1" x14ac:dyDescent="0.25">
      <c r="B46" s="75" t="s">
        <v>323</v>
      </c>
      <c r="C46" s="75" t="s">
        <v>21</v>
      </c>
      <c r="D46" s="76">
        <v>100</v>
      </c>
      <c r="E46" s="77">
        <v>1100.5999999999999</v>
      </c>
      <c r="F46" s="78">
        <v>0.23</v>
      </c>
      <c r="G46" s="309">
        <v>6.7</v>
      </c>
      <c r="H46" s="118" t="s">
        <v>46</v>
      </c>
      <c r="I46" s="79"/>
    </row>
    <row r="47" spans="2:9" s="18" customFormat="1" x14ac:dyDescent="0.25">
      <c r="B47" s="75" t="s">
        <v>57</v>
      </c>
      <c r="C47" s="75" t="s">
        <v>15</v>
      </c>
      <c r="D47" s="76">
        <v>80</v>
      </c>
      <c r="E47" s="77">
        <v>1100.2</v>
      </c>
      <c r="F47" s="78">
        <v>0.23</v>
      </c>
      <c r="G47" s="309">
        <v>4.6548999999999996</v>
      </c>
      <c r="H47" s="118" t="s">
        <v>79</v>
      </c>
      <c r="I47" s="79"/>
    </row>
    <row r="48" spans="2:9" s="18" customFormat="1" x14ac:dyDescent="0.25">
      <c r="B48" s="75" t="s">
        <v>263</v>
      </c>
      <c r="C48" s="75" t="s">
        <v>15</v>
      </c>
      <c r="D48" s="76">
        <v>50</v>
      </c>
      <c r="E48" s="77">
        <v>575.9</v>
      </c>
      <c r="F48" s="78">
        <v>0.12</v>
      </c>
      <c r="G48" s="309">
        <v>4.9649999999999999</v>
      </c>
      <c r="H48" s="118" t="s">
        <v>81</v>
      </c>
      <c r="I48" s="79"/>
    </row>
    <row r="49" spans="2:9" s="18" customFormat="1" x14ac:dyDescent="0.25">
      <c r="B49" s="75" t="s">
        <v>47</v>
      </c>
      <c r="C49" s="75" t="s">
        <v>15</v>
      </c>
      <c r="D49" s="76">
        <v>50</v>
      </c>
      <c r="E49" s="77">
        <v>566.36</v>
      </c>
      <c r="F49" s="78">
        <v>0.12</v>
      </c>
      <c r="G49" s="309">
        <v>4.8700999999999999</v>
      </c>
      <c r="H49" s="118" t="s">
        <v>82</v>
      </c>
      <c r="I49" s="79"/>
    </row>
    <row r="50" spans="2:9" s="18" customFormat="1" x14ac:dyDescent="0.25">
      <c r="B50" s="75" t="s">
        <v>83</v>
      </c>
      <c r="C50" s="75" t="s">
        <v>44</v>
      </c>
      <c r="D50" s="76">
        <v>50</v>
      </c>
      <c r="E50" s="77">
        <v>557.41999999999996</v>
      </c>
      <c r="F50" s="78">
        <v>0.12</v>
      </c>
      <c r="G50" s="309">
        <v>4.8749999999999991</v>
      </c>
      <c r="H50" s="118" t="s">
        <v>84</v>
      </c>
      <c r="I50" s="79"/>
    </row>
    <row r="51" spans="2:9" s="18" customFormat="1" x14ac:dyDescent="0.25">
      <c r="B51" s="75" t="s">
        <v>53</v>
      </c>
      <c r="C51" s="75" t="s">
        <v>39</v>
      </c>
      <c r="D51" s="76">
        <v>50</v>
      </c>
      <c r="E51" s="77">
        <v>549.67999999999995</v>
      </c>
      <c r="F51" s="78">
        <v>0.11</v>
      </c>
      <c r="G51" s="309">
        <v>4.4050000000000002</v>
      </c>
      <c r="H51" s="118" t="s">
        <v>54</v>
      </c>
      <c r="I51" s="79"/>
    </row>
    <row r="52" spans="2:9" s="18" customFormat="1" x14ac:dyDescent="0.25">
      <c r="B52" s="75" t="s">
        <v>19</v>
      </c>
      <c r="C52" s="75" t="s">
        <v>15</v>
      </c>
      <c r="D52" s="76">
        <v>35</v>
      </c>
      <c r="E52" s="77">
        <v>376.05</v>
      </c>
      <c r="F52" s="78">
        <v>0.08</v>
      </c>
      <c r="G52" s="309">
        <v>4.7949999999999999</v>
      </c>
      <c r="H52" s="118" t="s">
        <v>20</v>
      </c>
      <c r="I52" s="79"/>
    </row>
    <row r="53" spans="2:9" s="18" customFormat="1" x14ac:dyDescent="0.25">
      <c r="B53" s="75" t="s">
        <v>263</v>
      </c>
      <c r="C53" s="75" t="s">
        <v>15</v>
      </c>
      <c r="D53" s="76">
        <v>7</v>
      </c>
      <c r="E53" s="77">
        <v>79.56</v>
      </c>
      <c r="F53" s="78">
        <v>0.02</v>
      </c>
      <c r="G53" s="309">
        <v>4.2149999999999999</v>
      </c>
      <c r="H53" s="118" t="s">
        <v>85</v>
      </c>
      <c r="I53" s="79"/>
    </row>
    <row r="54" spans="2:9" s="18" customFormat="1" x14ac:dyDescent="0.25">
      <c r="B54" s="75" t="s">
        <v>263</v>
      </c>
      <c r="C54" s="75" t="s">
        <v>15</v>
      </c>
      <c r="D54" s="76">
        <v>10</v>
      </c>
      <c r="E54" s="77">
        <v>107.81</v>
      </c>
      <c r="F54" s="78">
        <v>0.02</v>
      </c>
      <c r="G54" s="309">
        <v>4.74</v>
      </c>
      <c r="H54" s="118" t="s">
        <v>18</v>
      </c>
      <c r="I54" s="79"/>
    </row>
    <row r="55" spans="2:9" s="18" customFormat="1" x14ac:dyDescent="0.25">
      <c r="B55" s="75" t="s">
        <v>63</v>
      </c>
      <c r="C55" s="75" t="s">
        <v>15</v>
      </c>
      <c r="D55" s="76">
        <v>5</v>
      </c>
      <c r="E55" s="77">
        <v>53.96</v>
      </c>
      <c r="F55" s="78">
        <v>0.01</v>
      </c>
      <c r="G55" s="309">
        <v>4.68</v>
      </c>
      <c r="H55" s="118" t="s">
        <v>86</v>
      </c>
      <c r="I55" s="79"/>
    </row>
    <row r="56" spans="2:9" s="18" customFormat="1" x14ac:dyDescent="0.25">
      <c r="B56" s="75" t="s">
        <v>263</v>
      </c>
      <c r="C56" s="75" t="s">
        <v>15</v>
      </c>
      <c r="D56" s="76">
        <v>1</v>
      </c>
      <c r="E56" s="77">
        <v>11.15</v>
      </c>
      <c r="F56" s="78">
        <v>0</v>
      </c>
      <c r="G56" s="309">
        <v>4.4649000000000001</v>
      </c>
      <c r="H56" s="118" t="s">
        <v>87</v>
      </c>
      <c r="I56" s="79"/>
    </row>
    <row r="57" spans="2:9" s="18" customFormat="1" x14ac:dyDescent="0.25">
      <c r="B57" s="29" t="s">
        <v>25</v>
      </c>
      <c r="C57" s="29"/>
      <c r="D57" s="80"/>
      <c r="E57" s="42">
        <f>SUM(E13:E56)</f>
        <v>336256.48000000004</v>
      </c>
      <c r="F57" s="43">
        <f>SUM(F13:F56)</f>
        <v>69.510000000000005</v>
      </c>
      <c r="G57" s="44"/>
      <c r="H57" s="118"/>
      <c r="I57" s="1"/>
    </row>
    <row r="58" spans="2:9" s="18" customFormat="1" ht="15" hidden="1" customHeight="1" x14ac:dyDescent="0.25">
      <c r="B58" s="9" t="s">
        <v>88</v>
      </c>
      <c r="C58" s="75"/>
      <c r="D58" s="81"/>
      <c r="E58" s="82"/>
      <c r="F58" s="83"/>
      <c r="G58" s="83"/>
      <c r="H58" s="449"/>
      <c r="I58" s="1"/>
    </row>
    <row r="59" spans="2:9" s="18" customFormat="1" ht="15" hidden="1" customHeight="1" x14ac:dyDescent="0.25">
      <c r="B59" s="75"/>
      <c r="C59" s="75"/>
      <c r="D59" s="76"/>
      <c r="E59" s="77"/>
      <c r="F59" s="84"/>
      <c r="G59" s="84"/>
      <c r="H59" s="118"/>
      <c r="I59" s="1"/>
    </row>
    <row r="60" spans="2:9" s="18" customFormat="1" ht="15" hidden="1" customHeight="1" x14ac:dyDescent="0.25">
      <c r="B60" s="29" t="s">
        <v>25</v>
      </c>
      <c r="C60" s="85"/>
      <c r="D60" s="81"/>
      <c r="E60" s="42">
        <f>SUM(E59)</f>
        <v>0</v>
      </c>
      <c r="F60" s="43">
        <f>SUM(F59)</f>
        <v>0</v>
      </c>
      <c r="G60" s="44"/>
      <c r="H60" s="449"/>
      <c r="I60" s="1"/>
    </row>
    <row r="61" spans="2:9" s="18" customFormat="1" ht="15" hidden="1" customHeight="1" x14ac:dyDescent="0.25">
      <c r="B61" s="86" t="s">
        <v>26</v>
      </c>
      <c r="C61" s="29"/>
      <c r="D61" s="80"/>
      <c r="E61" s="87"/>
      <c r="F61" s="44"/>
      <c r="G61" s="44"/>
      <c r="H61" s="118"/>
      <c r="I61" s="1"/>
    </row>
    <row r="62" spans="2:9" s="18" customFormat="1" ht="15" hidden="1" customHeight="1" x14ac:dyDescent="0.25">
      <c r="B62" s="86" t="s">
        <v>89</v>
      </c>
      <c r="C62" s="29"/>
      <c r="D62" s="80"/>
      <c r="E62" s="87"/>
      <c r="F62" s="44"/>
      <c r="G62" s="44"/>
      <c r="H62" s="118"/>
      <c r="I62" s="1"/>
    </row>
    <row r="63" spans="2:9" s="18" customFormat="1" ht="15" hidden="1" customHeight="1" x14ac:dyDescent="0.25">
      <c r="B63" s="30"/>
      <c r="C63" s="30"/>
      <c r="D63" s="88"/>
      <c r="E63" s="32"/>
      <c r="F63" s="33"/>
      <c r="G63" s="33"/>
      <c r="H63" s="118"/>
      <c r="I63" s="1"/>
    </row>
    <row r="64" spans="2:9" s="18" customFormat="1" ht="15" hidden="1" customHeight="1" x14ac:dyDescent="0.25">
      <c r="B64" s="30"/>
      <c r="C64" s="30"/>
      <c r="D64" s="88"/>
      <c r="E64" s="32"/>
      <c r="F64" s="33"/>
      <c r="G64" s="33"/>
      <c r="H64" s="118"/>
      <c r="I64" s="1"/>
    </row>
    <row r="65" spans="2:9" s="18" customFormat="1" ht="15" hidden="1" customHeight="1" x14ac:dyDescent="0.25">
      <c r="B65" s="29" t="s">
        <v>25</v>
      </c>
      <c r="C65" s="29"/>
      <c r="D65" s="80"/>
      <c r="E65" s="42">
        <f>SUM(E63:E64)</f>
        <v>0</v>
      </c>
      <c r="F65" s="43">
        <f>SUM(F63:F64)</f>
        <v>0</v>
      </c>
      <c r="G65" s="44"/>
      <c r="H65" s="118"/>
      <c r="I65" s="1"/>
    </row>
    <row r="66" spans="2:9" s="18" customFormat="1" ht="15" hidden="1" customHeight="1" x14ac:dyDescent="0.25">
      <c r="B66" s="9" t="s">
        <v>90</v>
      </c>
      <c r="C66" s="25"/>
      <c r="D66" s="74"/>
      <c r="E66" s="27"/>
      <c r="F66" s="28"/>
      <c r="G66" s="28"/>
      <c r="H66" s="118"/>
      <c r="I66" s="1"/>
    </row>
    <row r="67" spans="2:9" s="18" customFormat="1" ht="15" hidden="1" customHeight="1" x14ac:dyDescent="0.25">
      <c r="B67" s="9" t="s">
        <v>91</v>
      </c>
      <c r="C67" s="25"/>
      <c r="D67" s="74"/>
      <c r="E67" s="27"/>
      <c r="F67" s="28"/>
      <c r="G67" s="28"/>
      <c r="H67" s="118"/>
      <c r="I67" s="1"/>
    </row>
    <row r="68" spans="2:9" s="18" customFormat="1" ht="15" hidden="1" customHeight="1" x14ac:dyDescent="0.25">
      <c r="B68" s="75"/>
      <c r="C68" s="75"/>
      <c r="D68" s="76"/>
      <c r="E68" s="77"/>
      <c r="F68" s="84"/>
      <c r="G68" s="84"/>
      <c r="H68" s="118"/>
      <c r="I68" s="1"/>
    </row>
    <row r="69" spans="2:9" s="18" customFormat="1" ht="15" hidden="1" customHeight="1" x14ac:dyDescent="0.25">
      <c r="B69" s="75"/>
      <c r="C69" s="75"/>
      <c r="D69" s="76"/>
      <c r="E69" s="77"/>
      <c r="F69" s="84"/>
      <c r="G69" s="84"/>
      <c r="H69" s="118"/>
      <c r="I69" s="1"/>
    </row>
    <row r="70" spans="2:9" s="18" customFormat="1" ht="15" hidden="1" customHeight="1" x14ac:dyDescent="0.25">
      <c r="B70" s="75"/>
      <c r="C70" s="75"/>
      <c r="D70" s="76"/>
      <c r="E70" s="77"/>
      <c r="F70" s="84"/>
      <c r="G70" s="84"/>
      <c r="H70" s="118"/>
      <c r="I70" s="1"/>
    </row>
    <row r="71" spans="2:9" s="18" customFormat="1" ht="15" hidden="1" customHeight="1" x14ac:dyDescent="0.25">
      <c r="B71" s="75"/>
      <c r="C71" s="75"/>
      <c r="D71" s="76"/>
      <c r="E71" s="77"/>
      <c r="F71" s="84"/>
      <c r="G71" s="84"/>
      <c r="H71" s="118"/>
      <c r="I71" s="1"/>
    </row>
    <row r="72" spans="2:9" s="46" customFormat="1" ht="15" hidden="1" customHeight="1" x14ac:dyDescent="0.25">
      <c r="B72" s="29" t="s">
        <v>25</v>
      </c>
      <c r="C72" s="29"/>
      <c r="D72" s="80"/>
      <c r="E72" s="42">
        <f>SUM(E68:E71)</f>
        <v>0</v>
      </c>
      <c r="F72" s="43">
        <f>SUM(F68:F71)</f>
        <v>0</v>
      </c>
      <c r="G72" s="44"/>
      <c r="H72" s="449"/>
      <c r="I72" s="1"/>
    </row>
    <row r="73" spans="2:9" s="46" customFormat="1" ht="15" hidden="1" customHeight="1" x14ac:dyDescent="0.25">
      <c r="B73" s="29" t="s">
        <v>92</v>
      </c>
      <c r="C73" s="29"/>
      <c r="D73" s="80"/>
      <c r="E73" s="87"/>
      <c r="F73" s="44"/>
      <c r="G73" s="44"/>
      <c r="H73" s="449"/>
      <c r="I73" s="1"/>
    </row>
    <row r="74" spans="2:9" s="46" customFormat="1" ht="15" hidden="1" customHeight="1" x14ac:dyDescent="0.25">
      <c r="B74" s="30"/>
      <c r="C74" s="30"/>
      <c r="D74" s="88"/>
      <c r="E74" s="32"/>
      <c r="F74" s="33"/>
      <c r="G74" s="33"/>
      <c r="H74" s="449"/>
      <c r="I74" s="1"/>
    </row>
    <row r="75" spans="2:9" s="46" customFormat="1" ht="15" hidden="1" customHeight="1" x14ac:dyDescent="0.25">
      <c r="B75" s="29" t="s">
        <v>25</v>
      </c>
      <c r="C75" s="29"/>
      <c r="D75" s="80"/>
      <c r="E75" s="42">
        <f>SUM(E74)</f>
        <v>0</v>
      </c>
      <c r="F75" s="43">
        <f>SUM(F74)</f>
        <v>0</v>
      </c>
      <c r="G75" s="44"/>
      <c r="H75" s="449"/>
      <c r="I75" s="1"/>
    </row>
    <row r="76" spans="2:9" s="46" customFormat="1" ht="15" hidden="1" customHeight="1" x14ac:dyDescent="0.25">
      <c r="B76" s="29" t="s">
        <v>90</v>
      </c>
      <c r="C76" s="29"/>
      <c r="D76" s="89"/>
      <c r="E76" s="90"/>
      <c r="F76" s="91"/>
      <c r="G76" s="91"/>
      <c r="H76" s="449"/>
      <c r="I76" s="1"/>
    </row>
    <row r="77" spans="2:9" s="46" customFormat="1" ht="15" hidden="1" customHeight="1" x14ac:dyDescent="0.25">
      <c r="B77" s="29" t="s">
        <v>91</v>
      </c>
      <c r="C77" s="29"/>
      <c r="D77" s="89"/>
      <c r="E77" s="90"/>
      <c r="F77" s="91"/>
      <c r="G77" s="91"/>
      <c r="H77" s="449"/>
      <c r="I77" s="1"/>
    </row>
    <row r="78" spans="2:9" s="46" customFormat="1" ht="15" hidden="1" customHeight="1" x14ac:dyDescent="0.25">
      <c r="B78" s="30"/>
      <c r="C78" s="30"/>
      <c r="D78" s="92"/>
      <c r="E78" s="93"/>
      <c r="F78" s="94"/>
      <c r="G78" s="94"/>
      <c r="H78" s="449"/>
      <c r="I78" s="1"/>
    </row>
    <row r="79" spans="2:9" s="46" customFormat="1" ht="15" hidden="1" customHeight="1" x14ac:dyDescent="0.25">
      <c r="B79" s="30"/>
      <c r="C79" s="30"/>
      <c r="D79" s="92"/>
      <c r="E79" s="93"/>
      <c r="F79" s="94"/>
      <c r="G79" s="94"/>
      <c r="H79" s="449"/>
      <c r="I79" s="1"/>
    </row>
    <row r="80" spans="2:9" s="46" customFormat="1" ht="15" hidden="1" customHeight="1" x14ac:dyDescent="0.25">
      <c r="B80" s="29" t="s">
        <v>25</v>
      </c>
      <c r="C80" s="29"/>
      <c r="D80" s="80"/>
      <c r="E80" s="95">
        <f>SUM(E78:E79)</f>
        <v>0</v>
      </c>
      <c r="F80" s="96">
        <f>SUM(F78:F79)</f>
        <v>0</v>
      </c>
      <c r="G80" s="91"/>
      <c r="H80" s="449"/>
      <c r="I80" s="1"/>
    </row>
    <row r="81" spans="2:9" s="46" customFormat="1" ht="15" hidden="1" customHeight="1" x14ac:dyDescent="0.25">
      <c r="B81" s="86" t="s">
        <v>93</v>
      </c>
      <c r="C81" s="29"/>
      <c r="D81" s="80"/>
      <c r="E81" s="90"/>
      <c r="F81" s="91"/>
      <c r="G81" s="91"/>
      <c r="H81" s="449"/>
      <c r="I81" s="1"/>
    </row>
    <row r="82" spans="2:9" s="46" customFormat="1" ht="15" hidden="1" customHeight="1" x14ac:dyDescent="0.25">
      <c r="B82" s="86" t="s">
        <v>94</v>
      </c>
      <c r="C82" s="29"/>
      <c r="D82" s="80"/>
      <c r="E82" s="90"/>
      <c r="F82" s="91"/>
      <c r="G82" s="91"/>
      <c r="H82" s="449"/>
      <c r="I82" s="1"/>
    </row>
    <row r="83" spans="2:9" s="46" customFormat="1" ht="15" hidden="1" customHeight="1" x14ac:dyDescent="0.25">
      <c r="B83" s="97"/>
      <c r="C83" s="97"/>
      <c r="D83" s="98"/>
      <c r="E83" s="99"/>
      <c r="F83" s="37"/>
      <c r="G83" s="100"/>
      <c r="H83" s="449"/>
      <c r="I83" s="101"/>
    </row>
    <row r="84" spans="2:9" s="46" customFormat="1" ht="15" hidden="1" customHeight="1" x14ac:dyDescent="0.25">
      <c r="B84" s="97"/>
      <c r="C84" s="97"/>
      <c r="D84" s="98"/>
      <c r="E84" s="99"/>
      <c r="F84" s="37"/>
      <c r="G84" s="99"/>
      <c r="H84" s="449"/>
      <c r="I84" s="101"/>
    </row>
    <row r="85" spans="2:9" s="46" customFormat="1" ht="15" hidden="1" customHeight="1" x14ac:dyDescent="0.25">
      <c r="B85" s="97"/>
      <c r="C85" s="97"/>
      <c r="D85" s="98"/>
      <c r="E85" s="99"/>
      <c r="F85" s="37"/>
      <c r="G85" s="99"/>
      <c r="H85" s="449"/>
      <c r="I85" s="101"/>
    </row>
    <row r="86" spans="2:9" s="46" customFormat="1" ht="15" hidden="1" customHeight="1" x14ac:dyDescent="0.25">
      <c r="B86" s="97"/>
      <c r="C86" s="97"/>
      <c r="D86" s="98"/>
      <c r="E86" s="99"/>
      <c r="F86" s="37"/>
      <c r="G86" s="99"/>
      <c r="H86" s="449"/>
      <c r="I86" s="101"/>
    </row>
    <row r="87" spans="2:9" s="46" customFormat="1" ht="15" hidden="1" customHeight="1" x14ac:dyDescent="0.25">
      <c r="B87" s="97"/>
      <c r="C87" s="97"/>
      <c r="D87" s="98"/>
      <c r="E87" s="99"/>
      <c r="F87" s="37"/>
      <c r="G87" s="99"/>
      <c r="H87" s="449"/>
      <c r="I87" s="101"/>
    </row>
    <row r="88" spans="2:9" s="46" customFormat="1" ht="15" hidden="1" customHeight="1" x14ac:dyDescent="0.25">
      <c r="B88" s="97"/>
      <c r="C88" s="97"/>
      <c r="D88" s="98"/>
      <c r="E88" s="99"/>
      <c r="F88" s="37"/>
      <c r="G88" s="99"/>
      <c r="H88" s="449"/>
      <c r="I88" s="101"/>
    </row>
    <row r="89" spans="2:9" s="46" customFormat="1" ht="15" hidden="1" customHeight="1" x14ac:dyDescent="0.25">
      <c r="B89" s="97"/>
      <c r="C89" s="97"/>
      <c r="D89" s="98"/>
      <c r="E89" s="99"/>
      <c r="F89" s="37"/>
      <c r="G89" s="99"/>
      <c r="H89" s="449"/>
      <c r="I89" s="101"/>
    </row>
    <row r="90" spans="2:9" s="46" customFormat="1" ht="15" hidden="1" customHeight="1" x14ac:dyDescent="0.25">
      <c r="B90" s="29" t="s">
        <v>25</v>
      </c>
      <c r="C90" s="29"/>
      <c r="D90" s="102"/>
      <c r="E90" s="42">
        <f>SUM(E83:E89)</f>
        <v>0</v>
      </c>
      <c r="F90" s="43">
        <f>SUM(F83:F89)</f>
        <v>0</v>
      </c>
      <c r="G90" s="87"/>
      <c r="H90" s="118"/>
      <c r="I90" s="1"/>
    </row>
    <row r="91" spans="2:9" s="46" customFormat="1" ht="15" hidden="1" customHeight="1" x14ac:dyDescent="0.25">
      <c r="B91" s="29" t="s">
        <v>95</v>
      </c>
      <c r="C91" s="29"/>
      <c r="D91" s="102"/>
      <c r="E91" s="87"/>
      <c r="F91" s="44"/>
      <c r="G91" s="87"/>
      <c r="H91" s="118"/>
      <c r="I91" s="1"/>
    </row>
    <row r="92" spans="2:9" s="46" customFormat="1" ht="15" hidden="1" customHeight="1" x14ac:dyDescent="0.25">
      <c r="B92" s="30"/>
      <c r="C92" s="30"/>
      <c r="D92" s="103"/>
      <c r="E92" s="32"/>
      <c r="F92" s="33"/>
      <c r="G92" s="32"/>
      <c r="H92" s="118"/>
      <c r="I92" s="1"/>
    </row>
    <row r="93" spans="2:9" s="46" customFormat="1" ht="15" hidden="1" customHeight="1" x14ac:dyDescent="0.25">
      <c r="B93" s="30"/>
      <c r="C93" s="30"/>
      <c r="D93" s="103"/>
      <c r="E93" s="32"/>
      <c r="F93" s="33"/>
      <c r="G93" s="32"/>
      <c r="H93" s="118"/>
      <c r="I93" s="1"/>
    </row>
    <row r="94" spans="2:9" s="46" customFormat="1" ht="15" hidden="1" customHeight="1" x14ac:dyDescent="0.25">
      <c r="B94" s="29"/>
      <c r="C94" s="29"/>
      <c r="D94" s="102"/>
      <c r="E94" s="42">
        <f>SUM(E92:E93)</f>
        <v>0</v>
      </c>
      <c r="F94" s="43">
        <f>SUM(F92:F93)</f>
        <v>0</v>
      </c>
      <c r="G94" s="87"/>
      <c r="H94" s="118"/>
      <c r="I94" s="1"/>
    </row>
    <row r="95" spans="2:9" s="46" customFormat="1" ht="15" customHeight="1" x14ac:dyDescent="0.25">
      <c r="B95" s="29" t="s">
        <v>26</v>
      </c>
      <c r="C95" s="29"/>
      <c r="D95" s="102"/>
      <c r="E95" s="87"/>
      <c r="F95" s="44"/>
      <c r="G95" s="87"/>
      <c r="H95" s="118"/>
      <c r="I95" s="1"/>
    </row>
    <row r="96" spans="2:9" s="46" customFormat="1" ht="15" customHeight="1" x14ac:dyDescent="0.25">
      <c r="B96" s="29" t="s">
        <v>89</v>
      </c>
      <c r="C96" s="29"/>
      <c r="D96" s="102"/>
      <c r="E96" s="87"/>
      <c r="F96" s="44"/>
      <c r="G96" s="87"/>
      <c r="H96" s="118"/>
      <c r="I96" s="1"/>
    </row>
    <row r="97" spans="2:9" s="46" customFormat="1" ht="15" customHeight="1" x14ac:dyDescent="0.25">
      <c r="B97" s="30" t="s">
        <v>27</v>
      </c>
      <c r="C97" s="30" t="s">
        <v>17</v>
      </c>
      <c r="D97" s="103">
        <v>49000000</v>
      </c>
      <c r="E97" s="32">
        <v>52677.06</v>
      </c>
      <c r="F97" s="33">
        <v>10.88</v>
      </c>
      <c r="G97" s="32">
        <v>4.9292999999999996</v>
      </c>
      <c r="H97" s="118" t="s">
        <v>28</v>
      </c>
      <c r="I97" s="1"/>
    </row>
    <row r="98" spans="2:9" s="46" customFormat="1" ht="15" customHeight="1" x14ac:dyDescent="0.25">
      <c r="B98" s="30" t="s">
        <v>288</v>
      </c>
      <c r="C98" s="30" t="s">
        <v>17</v>
      </c>
      <c r="D98" s="103">
        <v>40000000</v>
      </c>
      <c r="E98" s="32">
        <v>42173.48</v>
      </c>
      <c r="F98" s="33">
        <v>8.7100000000000009</v>
      </c>
      <c r="G98" s="32">
        <v>5.2780000000000005</v>
      </c>
      <c r="H98" s="118" t="s">
        <v>289</v>
      </c>
      <c r="I98" s="1"/>
    </row>
    <row r="99" spans="2:9" s="18" customFormat="1" ht="15" customHeight="1" x14ac:dyDescent="0.25">
      <c r="B99" s="30" t="s">
        <v>221</v>
      </c>
      <c r="C99" s="30" t="s">
        <v>17</v>
      </c>
      <c r="D99" s="103">
        <v>500000</v>
      </c>
      <c r="E99" s="32">
        <v>541.45000000000005</v>
      </c>
      <c r="F99" s="33">
        <v>0.11</v>
      </c>
      <c r="G99" s="32">
        <v>5.2088999999999999</v>
      </c>
      <c r="H99" s="118" t="s">
        <v>222</v>
      </c>
      <c r="I99" s="1"/>
    </row>
    <row r="100" spans="2:9" s="46" customFormat="1" ht="15" customHeight="1" x14ac:dyDescent="0.25">
      <c r="B100" s="29" t="s">
        <v>25</v>
      </c>
      <c r="C100" s="29"/>
      <c r="D100" s="102"/>
      <c r="E100" s="43">
        <f>SUM(E97:E99)</f>
        <v>95391.99</v>
      </c>
      <c r="F100" s="43">
        <f>SUM(F97:F99)</f>
        <v>19.700000000000003</v>
      </c>
      <c r="G100" s="87"/>
      <c r="H100" s="118"/>
      <c r="I100" s="1"/>
    </row>
    <row r="101" spans="2:9" s="46" customFormat="1" ht="15" customHeight="1" x14ac:dyDescent="0.25">
      <c r="B101" s="29" t="s">
        <v>93</v>
      </c>
      <c r="C101" s="29"/>
      <c r="D101" s="102"/>
      <c r="E101" s="87"/>
      <c r="F101" s="44"/>
      <c r="G101" s="87"/>
      <c r="H101" s="118"/>
      <c r="I101" s="1"/>
    </row>
    <row r="102" spans="2:9" s="46" customFormat="1" ht="15" customHeight="1" x14ac:dyDescent="0.25">
      <c r="B102" s="29" t="s">
        <v>101</v>
      </c>
      <c r="C102" s="29"/>
      <c r="D102" s="102"/>
      <c r="E102" s="87"/>
      <c r="F102" s="44"/>
      <c r="G102" s="87"/>
      <c r="H102" s="118"/>
      <c r="I102" s="1"/>
    </row>
    <row r="103" spans="2:9" s="46" customFormat="1" ht="15" customHeight="1" x14ac:dyDescent="0.25">
      <c r="B103" s="30" t="s">
        <v>264</v>
      </c>
      <c r="C103" s="30" t="s">
        <v>15</v>
      </c>
      <c r="D103" s="103">
        <v>21500</v>
      </c>
      <c r="E103" s="32">
        <v>19473.13</v>
      </c>
      <c r="F103" s="33">
        <v>4.0199999999999996</v>
      </c>
      <c r="G103" s="32">
        <v>4.8832000000000004</v>
      </c>
      <c r="H103" s="118" t="s">
        <v>279</v>
      </c>
      <c r="I103" s="1"/>
    </row>
    <row r="104" spans="2:9" s="46" customFormat="1" ht="15" customHeight="1" x14ac:dyDescent="0.25">
      <c r="B104" s="30" t="s">
        <v>25</v>
      </c>
      <c r="C104" s="30"/>
      <c r="D104" s="103"/>
      <c r="E104" s="282">
        <f>SUM(E103)</f>
        <v>19473.13</v>
      </c>
      <c r="F104" s="282">
        <f>SUM(F103)</f>
        <v>4.0199999999999996</v>
      </c>
      <c r="G104" s="32"/>
      <c r="H104" s="45"/>
      <c r="I104" s="1"/>
    </row>
    <row r="105" spans="2:9" s="18" customFormat="1" x14ac:dyDescent="0.25">
      <c r="B105" s="29" t="s">
        <v>31</v>
      </c>
      <c r="C105" s="30"/>
      <c r="D105" s="88"/>
      <c r="E105" s="32"/>
      <c r="F105" s="37"/>
      <c r="G105" s="33"/>
      <c r="H105" s="45"/>
      <c r="I105" s="1"/>
    </row>
    <row r="106" spans="2:9" s="18" customFormat="1" x14ac:dyDescent="0.25">
      <c r="B106" s="29" t="s">
        <v>32</v>
      </c>
      <c r="C106" s="30"/>
      <c r="D106" s="88"/>
      <c r="E106" s="32">
        <v>32794.49</v>
      </c>
      <c r="F106" s="319">
        <v>6.78</v>
      </c>
      <c r="G106" s="84"/>
      <c r="H106" s="45"/>
      <c r="I106" s="79"/>
    </row>
    <row r="107" spans="2:9" s="18" customFormat="1" x14ac:dyDescent="0.25">
      <c r="B107" s="29" t="s">
        <v>33</v>
      </c>
      <c r="C107" s="30"/>
      <c r="D107" s="104"/>
      <c r="E107" s="48">
        <v>96.76</v>
      </c>
      <c r="F107" s="319">
        <v>0.01</v>
      </c>
      <c r="G107" s="84"/>
      <c r="H107" s="45"/>
      <c r="I107" s="79"/>
    </row>
    <row r="108" spans="2:9" s="46" customFormat="1" x14ac:dyDescent="0.25">
      <c r="B108" s="49" t="s">
        <v>34</v>
      </c>
      <c r="C108" s="49"/>
      <c r="D108" s="105"/>
      <c r="E108" s="51">
        <f>+SUM(E106:E107)+E72+E57+E65+E60+E75+E90+E80+E94+E104+E100</f>
        <v>484012.85000000003</v>
      </c>
      <c r="F108" s="52">
        <f>+SUM(F106:F107)+F72+F57+F65+F60+F75+F90+F80+F94+F104+F100-0.02</f>
        <v>100.00000000000001</v>
      </c>
      <c r="G108" s="53"/>
      <c r="H108" s="54"/>
      <c r="I108" s="1"/>
    </row>
    <row r="109" spans="2:9" s="24" customFormat="1" x14ac:dyDescent="0.25">
      <c r="B109" s="540" t="s">
        <v>35</v>
      </c>
      <c r="C109" s="541"/>
      <c r="D109" s="541"/>
      <c r="E109" s="541"/>
      <c r="F109" s="541"/>
      <c r="G109" s="541"/>
      <c r="H109" s="542"/>
      <c r="I109" s="1"/>
    </row>
    <row r="110" spans="2:9" x14ac:dyDescent="0.25">
      <c r="B110" s="551" t="s">
        <v>36</v>
      </c>
      <c r="C110" s="552"/>
      <c r="D110" s="552"/>
      <c r="E110" s="552"/>
      <c r="F110" s="552"/>
      <c r="G110" s="552"/>
      <c r="H110" s="553"/>
    </row>
    <row r="111" spans="2:9" x14ac:dyDescent="0.25">
      <c r="B111" s="291" t="s">
        <v>96</v>
      </c>
      <c r="C111" s="292"/>
      <c r="D111" s="292"/>
      <c r="E111" s="292"/>
      <c r="F111" s="292"/>
      <c r="G111" s="292"/>
      <c r="H111" s="293"/>
    </row>
    <row r="112" spans="2:9" x14ac:dyDescent="0.25">
      <c r="B112" s="291" t="s">
        <v>313</v>
      </c>
      <c r="C112" s="292"/>
      <c r="D112" s="292"/>
      <c r="E112" s="292"/>
      <c r="F112" s="292"/>
      <c r="G112" s="292"/>
      <c r="H112" s="293"/>
    </row>
    <row r="114" spans="2:8" x14ac:dyDescent="0.25">
      <c r="B114" s="336" t="s">
        <v>486</v>
      </c>
      <c r="C114" s="332"/>
      <c r="D114" s="332"/>
      <c r="E114" s="332"/>
      <c r="F114" s="332"/>
      <c r="G114" s="332"/>
      <c r="H114" s="333"/>
    </row>
    <row r="115" spans="2:8" x14ac:dyDescent="0.25">
      <c r="B115" s="543" t="s">
        <v>487</v>
      </c>
      <c r="C115" s="544"/>
      <c r="D115" s="544"/>
      <c r="E115" s="544"/>
      <c r="F115" s="544"/>
      <c r="G115" s="544"/>
      <c r="H115" s="545"/>
    </row>
    <row r="116" spans="2:8" x14ac:dyDescent="0.25">
      <c r="B116" s="337" t="s">
        <v>537</v>
      </c>
      <c r="C116" s="546" t="s">
        <v>488</v>
      </c>
      <c r="D116" s="547"/>
      <c r="E116" s="548" t="s">
        <v>533</v>
      </c>
      <c r="F116" s="549"/>
      <c r="G116" s="549"/>
      <c r="H116" s="550"/>
    </row>
    <row r="117" spans="2:8" x14ac:dyDescent="0.25">
      <c r="B117" s="338" t="s">
        <v>497</v>
      </c>
      <c r="C117" s="339">
        <v>11.104699999999999</v>
      </c>
      <c r="D117" s="340"/>
      <c r="E117" s="358"/>
      <c r="F117" s="339"/>
      <c r="G117" s="339">
        <v>11.076599999999999</v>
      </c>
      <c r="H117" s="359"/>
    </row>
    <row r="118" spans="2:8" x14ac:dyDescent="0.25">
      <c r="B118" s="338" t="s">
        <v>498</v>
      </c>
      <c r="C118" s="339">
        <v>10.888500000000001</v>
      </c>
      <c r="D118" s="340"/>
      <c r="E118" s="358"/>
      <c r="F118" s="339"/>
      <c r="G118" s="339">
        <v>10.811400000000001</v>
      </c>
      <c r="H118" s="359"/>
    </row>
    <row r="119" spans="2:8" x14ac:dyDescent="0.25">
      <c r="B119" s="338" t="s">
        <v>499</v>
      </c>
      <c r="C119" s="339">
        <v>11.319000000000001</v>
      </c>
      <c r="D119" s="340"/>
      <c r="E119" s="358"/>
      <c r="F119" s="339"/>
      <c r="G119" s="339">
        <v>11.287699999999999</v>
      </c>
      <c r="H119" s="359"/>
    </row>
    <row r="120" spans="2:8" x14ac:dyDescent="0.25">
      <c r="B120" s="338" t="s">
        <v>491</v>
      </c>
      <c r="C120" s="339">
        <v>18.952300000000001</v>
      </c>
      <c r="D120" s="340"/>
      <c r="E120" s="358"/>
      <c r="F120" s="339"/>
      <c r="G120" s="339">
        <v>19.404399999999999</v>
      </c>
      <c r="H120" s="359"/>
    </row>
    <row r="121" spans="2:8" x14ac:dyDescent="0.25">
      <c r="B121" s="338" t="s">
        <v>500</v>
      </c>
      <c r="C121" s="339">
        <v>10.8908</v>
      </c>
      <c r="D121" s="340"/>
      <c r="E121" s="358"/>
      <c r="F121" s="339"/>
      <c r="G121" s="339">
        <v>10.815</v>
      </c>
      <c r="H121" s="359"/>
    </row>
    <row r="122" spans="2:8" x14ac:dyDescent="0.25">
      <c r="B122" s="338" t="s">
        <v>501</v>
      </c>
      <c r="C122" s="339">
        <v>11.697699999999999</v>
      </c>
      <c r="D122" s="340"/>
      <c r="E122" s="358"/>
      <c r="F122" s="339"/>
      <c r="G122" s="339">
        <v>11.699</v>
      </c>
      <c r="H122" s="359"/>
    </row>
    <row r="123" spans="2:8" x14ac:dyDescent="0.25">
      <c r="B123" s="338" t="s">
        <v>502</v>
      </c>
      <c r="C123" s="339">
        <v>11.1828</v>
      </c>
      <c r="D123" s="340"/>
      <c r="E123" s="358"/>
      <c r="F123" s="339"/>
      <c r="G123" s="339">
        <v>11.161099999999999</v>
      </c>
      <c r="H123" s="359"/>
    </row>
    <row r="124" spans="2:8" x14ac:dyDescent="0.25">
      <c r="B124" s="338" t="s">
        <v>494</v>
      </c>
      <c r="C124" s="339">
        <v>19.604299999999999</v>
      </c>
      <c r="D124" s="340"/>
      <c r="E124" s="358"/>
      <c r="F124" s="339"/>
      <c r="G124" s="339">
        <v>20.111999999999998</v>
      </c>
      <c r="H124" s="359"/>
    </row>
    <row r="125" spans="2:8" x14ac:dyDescent="0.25">
      <c r="B125" s="344" t="s">
        <v>933</v>
      </c>
      <c r="C125" s="501"/>
      <c r="D125" s="501"/>
      <c r="E125" s="501"/>
      <c r="F125" s="501"/>
      <c r="G125" s="501"/>
      <c r="H125" s="504"/>
    </row>
    <row r="126" spans="2:8" x14ac:dyDescent="0.25">
      <c r="B126" s="342" t="s">
        <v>525</v>
      </c>
      <c r="C126" s="294"/>
      <c r="D126" s="294"/>
      <c r="E126" s="294"/>
      <c r="F126" s="294"/>
      <c r="G126" s="294"/>
      <c r="H126" s="343"/>
    </row>
    <row r="127" spans="2:8" x14ac:dyDescent="0.25">
      <c r="B127" s="525" t="s">
        <v>526</v>
      </c>
      <c r="C127" s="526"/>
      <c r="D127" s="526"/>
      <c r="E127" s="526"/>
      <c r="F127" s="526"/>
      <c r="G127" s="526"/>
      <c r="H127" s="527"/>
    </row>
    <row r="128" spans="2:8" x14ac:dyDescent="0.25">
      <c r="B128" s="344" t="s">
        <v>527</v>
      </c>
      <c r="C128" s="345"/>
      <c r="D128" s="345"/>
      <c r="E128" s="345"/>
      <c r="F128" s="345"/>
      <c r="G128" s="346"/>
      <c r="H128" s="347"/>
    </row>
    <row r="129" spans="2:8" x14ac:dyDescent="0.25">
      <c r="B129" s="348" t="s">
        <v>495</v>
      </c>
      <c r="C129" s="349" t="s">
        <v>496</v>
      </c>
      <c r="D129" s="350"/>
      <c r="E129" s="350"/>
      <c r="F129" s="350"/>
      <c r="G129" s="351"/>
      <c r="H129" s="179"/>
    </row>
    <row r="130" spans="2:8" x14ac:dyDescent="0.25">
      <c r="B130" s="338" t="s">
        <v>497</v>
      </c>
      <c r="C130" s="499">
        <v>0.29046496000000005</v>
      </c>
      <c r="D130" s="350"/>
      <c r="E130" s="350"/>
      <c r="F130" s="350"/>
      <c r="G130" s="351"/>
      <c r="H130" s="179"/>
    </row>
    <row r="131" spans="2:8" x14ac:dyDescent="0.25">
      <c r="B131" s="338" t="s">
        <v>498</v>
      </c>
      <c r="C131" s="499">
        <v>0.33425317999999998</v>
      </c>
      <c r="D131" s="350"/>
      <c r="E131" s="350"/>
      <c r="F131" s="350"/>
      <c r="G131" s="351"/>
      <c r="H131" s="179"/>
    </row>
    <row r="132" spans="2:8" x14ac:dyDescent="0.25">
      <c r="B132" s="338" t="s">
        <v>499</v>
      </c>
      <c r="C132" s="499">
        <v>0.3</v>
      </c>
      <c r="D132" s="350"/>
      <c r="E132" s="350"/>
      <c r="F132" s="350"/>
      <c r="G132" s="351"/>
      <c r="H132" s="179"/>
    </row>
    <row r="133" spans="2:8" x14ac:dyDescent="0.25">
      <c r="B133" s="338" t="s">
        <v>502</v>
      </c>
      <c r="C133" s="499">
        <v>0.31188910999999991</v>
      </c>
      <c r="D133" s="350"/>
      <c r="E133" s="350"/>
      <c r="F133" s="350"/>
      <c r="G133" s="351"/>
      <c r="H133" s="179"/>
    </row>
    <row r="134" spans="2:8" x14ac:dyDescent="0.25">
      <c r="B134" s="338" t="s">
        <v>500</v>
      </c>
      <c r="C134" s="499">
        <v>0.35476497000000007</v>
      </c>
      <c r="D134" s="350"/>
      <c r="E134" s="350"/>
      <c r="F134" s="350"/>
      <c r="G134" s="351"/>
      <c r="H134" s="179"/>
    </row>
    <row r="135" spans="2:8" x14ac:dyDescent="0.25">
      <c r="B135" s="338" t="s">
        <v>501</v>
      </c>
      <c r="C135" s="499">
        <v>0.3</v>
      </c>
      <c r="D135" s="350"/>
      <c r="E135" s="350"/>
      <c r="F135" s="350"/>
      <c r="G135" s="351"/>
      <c r="H135" s="179"/>
    </row>
    <row r="136" spans="2:8" x14ac:dyDescent="0.25">
      <c r="B136" s="528" t="s">
        <v>531</v>
      </c>
      <c r="C136" s="529"/>
      <c r="D136" s="529"/>
      <c r="E136" s="529"/>
      <c r="F136" s="529"/>
      <c r="G136" s="529"/>
      <c r="H136" s="530"/>
    </row>
    <row r="137" spans="2:8" x14ac:dyDescent="0.25">
      <c r="B137" s="531" t="s">
        <v>532</v>
      </c>
      <c r="C137" s="532"/>
      <c r="D137" s="532"/>
      <c r="E137" s="532"/>
      <c r="F137" s="532"/>
      <c r="G137" s="532"/>
      <c r="H137" s="533"/>
    </row>
    <row r="138" spans="2:8" x14ac:dyDescent="0.25">
      <c r="B138" s="344" t="s">
        <v>529</v>
      </c>
      <c r="C138" s="294"/>
      <c r="D138" s="294"/>
      <c r="E138" s="294"/>
      <c r="F138" s="294"/>
      <c r="G138" s="294"/>
      <c r="H138" s="335"/>
    </row>
    <row r="139" spans="2:8" x14ac:dyDescent="0.25">
      <c r="B139" s="3" t="s">
        <v>530</v>
      </c>
      <c r="F139" s="66"/>
    </row>
    <row r="140" spans="2:8" x14ac:dyDescent="0.25">
      <c r="B140" s="3" t="s">
        <v>930</v>
      </c>
    </row>
  </sheetData>
  <mergeCells count="12">
    <mergeCell ref="B137:H137"/>
    <mergeCell ref="B1:H1"/>
    <mergeCell ref="B2:H2"/>
    <mergeCell ref="B109:H109"/>
    <mergeCell ref="B110:H110"/>
    <mergeCell ref="B3:G3"/>
    <mergeCell ref="B4:G4"/>
    <mergeCell ref="B115:H115"/>
    <mergeCell ref="C116:D116"/>
    <mergeCell ref="E116:H116"/>
    <mergeCell ref="B127:H127"/>
    <mergeCell ref="B136:H136"/>
  </mergeCells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showGridLines="0" view="pageBreakPreview" topLeftCell="B3" zoomScale="80" zoomScaleNormal="100" zoomScaleSheetLayoutView="80" workbookViewId="0">
      <selection activeCell="B3" sqref="B3:G3"/>
    </sheetView>
  </sheetViews>
  <sheetFormatPr defaultRowHeight="15" x14ac:dyDescent="0.25"/>
  <cols>
    <col min="1" max="1" width="9.140625" style="3" hidden="1" customWidth="1"/>
    <col min="2" max="2" width="81.85546875" style="3" customWidth="1"/>
    <col min="3" max="3" width="23" style="3" customWidth="1"/>
    <col min="4" max="4" width="15.7109375" style="3" customWidth="1"/>
    <col min="5" max="5" width="25" style="3" customWidth="1"/>
    <col min="6" max="7" width="15.42578125" style="3" customWidth="1"/>
    <col min="8" max="8" width="16.42578125" style="64" customWidth="1"/>
    <col min="9" max="9" width="15.140625" style="1" bestFit="1" customWidth="1"/>
    <col min="10" max="10" width="22.140625" style="3" bestFit="1" customWidth="1"/>
    <col min="11" max="16384" width="9.140625" style="3"/>
  </cols>
  <sheetData>
    <row r="1" spans="2:10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10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10" x14ac:dyDescent="0.25">
      <c r="B3" s="538" t="s">
        <v>929</v>
      </c>
      <c r="C3" s="538"/>
      <c r="D3" s="538"/>
      <c r="E3" s="538"/>
      <c r="F3" s="538"/>
      <c r="G3" s="538"/>
      <c r="H3" s="329"/>
    </row>
    <row r="4" spans="2:10" x14ac:dyDescent="0.25">
      <c r="B4" s="538" t="s">
        <v>935</v>
      </c>
      <c r="C4" s="538"/>
      <c r="D4" s="538"/>
      <c r="E4" s="538"/>
      <c r="F4" s="538"/>
      <c r="G4" s="538"/>
      <c r="H4" s="329"/>
    </row>
    <row r="5" spans="2:10" x14ac:dyDescent="0.25">
      <c r="B5" s="4" t="s">
        <v>2</v>
      </c>
      <c r="C5" s="5"/>
      <c r="D5" s="6"/>
      <c r="E5" s="7"/>
      <c r="F5" s="7"/>
      <c r="G5" s="7"/>
      <c r="H5" s="8"/>
    </row>
    <row r="6" spans="2:10" ht="45" x14ac:dyDescent="0.25">
      <c r="B6" s="258" t="s">
        <v>124</v>
      </c>
      <c r="C6" s="5"/>
      <c r="D6" s="10"/>
      <c r="E6" s="5"/>
      <c r="F6" s="5"/>
      <c r="G6" s="5"/>
      <c r="H6" s="11"/>
    </row>
    <row r="7" spans="2:10" x14ac:dyDescent="0.25">
      <c r="B7" s="9" t="s">
        <v>514</v>
      </c>
      <c r="C7" s="12"/>
      <c r="D7" s="13"/>
      <c r="E7" s="12"/>
      <c r="F7" s="12"/>
      <c r="G7" s="12"/>
      <c r="H7" s="14"/>
    </row>
    <row r="8" spans="2:10" x14ac:dyDescent="0.25">
      <c r="B8" s="4"/>
      <c r="C8" s="12"/>
      <c r="D8" s="13"/>
      <c r="E8" s="12"/>
      <c r="F8" s="12"/>
      <c r="G8" s="12"/>
      <c r="H8" s="14"/>
    </row>
    <row r="9" spans="2:10" s="18" customFormat="1" ht="35.1" customHeight="1" x14ac:dyDescent="0.25"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152" t="s">
        <v>10</v>
      </c>
      <c r="I9" s="1"/>
    </row>
    <row r="10" spans="2:10" s="18" customFormat="1" x14ac:dyDescent="0.25">
      <c r="B10" s="9" t="s">
        <v>11</v>
      </c>
      <c r="C10" s="25"/>
      <c r="D10" s="26"/>
      <c r="E10" s="27"/>
      <c r="F10" s="28"/>
      <c r="G10" s="151"/>
      <c r="H10" s="74"/>
      <c r="I10" s="1"/>
    </row>
    <row r="11" spans="2:10" s="18" customFormat="1" x14ac:dyDescent="0.25">
      <c r="B11" s="9" t="s">
        <v>12</v>
      </c>
      <c r="C11" s="25"/>
      <c r="D11" s="26"/>
      <c r="E11" s="27"/>
      <c r="F11" s="28"/>
      <c r="G11" s="151"/>
      <c r="H11" s="74"/>
      <c r="I11" s="1"/>
    </row>
    <row r="12" spans="2:10" s="18" customFormat="1" x14ac:dyDescent="0.25">
      <c r="B12" s="35" t="s">
        <v>13</v>
      </c>
      <c r="C12" s="25"/>
      <c r="D12" s="26"/>
      <c r="E12" s="27"/>
      <c r="F12" s="28"/>
      <c r="G12" s="151"/>
      <c r="H12" s="74"/>
      <c r="I12" s="1"/>
    </row>
    <row r="13" spans="2:10" s="18" customFormat="1" x14ac:dyDescent="0.25">
      <c r="B13" s="30" t="s">
        <v>55</v>
      </c>
      <c r="C13" s="142" t="s">
        <v>15</v>
      </c>
      <c r="D13" s="141">
        <v>500</v>
      </c>
      <c r="E13" s="267">
        <v>5253.27</v>
      </c>
      <c r="F13" s="37">
        <v>5.25</v>
      </c>
      <c r="G13" s="113">
        <v>4.55</v>
      </c>
      <c r="H13" s="449" t="s">
        <v>306</v>
      </c>
      <c r="I13" s="1"/>
      <c r="J13" s="40"/>
    </row>
    <row r="14" spans="2:10" s="18" customFormat="1" x14ac:dyDescent="0.25">
      <c r="B14" s="30" t="s">
        <v>123</v>
      </c>
      <c r="C14" s="142" t="s">
        <v>15</v>
      </c>
      <c r="D14" s="141">
        <v>400</v>
      </c>
      <c r="E14" s="267">
        <v>4342.88</v>
      </c>
      <c r="F14" s="37">
        <v>4.34</v>
      </c>
      <c r="G14" s="113">
        <v>3.9449999999999998</v>
      </c>
      <c r="H14" s="449" t="s">
        <v>122</v>
      </c>
      <c r="I14" s="1"/>
      <c r="J14" s="40"/>
    </row>
    <row r="15" spans="2:10" s="18" customFormat="1" x14ac:dyDescent="0.25">
      <c r="B15" s="30" t="s">
        <v>61</v>
      </c>
      <c r="C15" s="142" t="s">
        <v>39</v>
      </c>
      <c r="D15" s="141">
        <v>400</v>
      </c>
      <c r="E15" s="267">
        <v>4282.21</v>
      </c>
      <c r="F15" s="37">
        <v>4.28</v>
      </c>
      <c r="G15" s="113">
        <v>3.5000000000000004</v>
      </c>
      <c r="H15" s="449" t="s">
        <v>277</v>
      </c>
      <c r="I15" s="1"/>
      <c r="J15" s="40"/>
    </row>
    <row r="16" spans="2:10" s="18" customFormat="1" x14ac:dyDescent="0.25">
      <c r="B16" s="30" t="s">
        <v>65</v>
      </c>
      <c r="C16" s="142" t="s">
        <v>15</v>
      </c>
      <c r="D16" s="141">
        <v>350</v>
      </c>
      <c r="E16" s="267">
        <v>3695.74</v>
      </c>
      <c r="F16" s="37">
        <v>3.7</v>
      </c>
      <c r="G16" s="113">
        <v>3.9549999999999996</v>
      </c>
      <c r="H16" s="449" t="s">
        <v>335</v>
      </c>
      <c r="I16" s="1"/>
      <c r="J16" s="40"/>
    </row>
    <row r="17" spans="2:10" s="18" customFormat="1" x14ac:dyDescent="0.25">
      <c r="B17" s="30" t="s">
        <v>329</v>
      </c>
      <c r="C17" s="142" t="s">
        <v>330</v>
      </c>
      <c r="D17" s="141">
        <v>200</v>
      </c>
      <c r="E17" s="267">
        <v>3598.2</v>
      </c>
      <c r="F17" s="37">
        <v>3.6</v>
      </c>
      <c r="G17" s="113">
        <v>4.8247999999999998</v>
      </c>
      <c r="H17" s="449" t="s">
        <v>331</v>
      </c>
      <c r="I17" s="1"/>
      <c r="J17" s="40"/>
    </row>
    <row r="18" spans="2:10" s="18" customFormat="1" x14ac:dyDescent="0.25">
      <c r="B18" s="30" t="s">
        <v>42</v>
      </c>
      <c r="C18" s="142" t="s">
        <v>15</v>
      </c>
      <c r="D18" s="141">
        <v>350</v>
      </c>
      <c r="E18" s="267">
        <v>3528.48</v>
      </c>
      <c r="F18" s="37">
        <v>3.53</v>
      </c>
      <c r="G18" s="113">
        <v>4.8100000000000005</v>
      </c>
      <c r="H18" s="449" t="s">
        <v>369</v>
      </c>
      <c r="I18" s="1"/>
      <c r="J18" s="40"/>
    </row>
    <row r="19" spans="2:10" s="18" customFormat="1" x14ac:dyDescent="0.25">
      <c r="B19" s="30" t="s">
        <v>194</v>
      </c>
      <c r="C19" s="142" t="s">
        <v>15</v>
      </c>
      <c r="D19" s="141">
        <v>250</v>
      </c>
      <c r="E19" s="267">
        <v>2773.87</v>
      </c>
      <c r="F19" s="37">
        <v>2.77</v>
      </c>
      <c r="G19" s="113">
        <v>4.28</v>
      </c>
      <c r="H19" s="449" t="s">
        <v>195</v>
      </c>
      <c r="I19" s="1"/>
      <c r="J19" s="40"/>
    </row>
    <row r="20" spans="2:10" s="18" customFormat="1" x14ac:dyDescent="0.25">
      <c r="B20" s="30" t="s">
        <v>350</v>
      </c>
      <c r="C20" s="142" t="s">
        <v>351</v>
      </c>
      <c r="D20" s="141">
        <v>250</v>
      </c>
      <c r="E20" s="267">
        <v>2738.9</v>
      </c>
      <c r="F20" s="37">
        <v>2.74</v>
      </c>
      <c r="G20" s="113">
        <v>4.8648999999999996</v>
      </c>
      <c r="H20" s="449" t="s">
        <v>352</v>
      </c>
      <c r="I20" s="1"/>
      <c r="J20" s="40"/>
    </row>
    <row r="21" spans="2:10" s="18" customFormat="1" x14ac:dyDescent="0.25">
      <c r="B21" s="30" t="s">
        <v>23</v>
      </c>
      <c r="C21" s="142" t="s">
        <v>15</v>
      </c>
      <c r="D21" s="141">
        <v>250</v>
      </c>
      <c r="E21" s="267">
        <v>2690</v>
      </c>
      <c r="F21" s="37">
        <v>2.69</v>
      </c>
      <c r="G21" s="113">
        <v>4.87</v>
      </c>
      <c r="H21" s="449" t="s">
        <v>40</v>
      </c>
      <c r="I21" s="1"/>
      <c r="J21" s="40"/>
    </row>
    <row r="22" spans="2:10" s="18" customFormat="1" x14ac:dyDescent="0.25">
      <c r="B22" s="30" t="s">
        <v>147</v>
      </c>
      <c r="C22" s="142" t="s">
        <v>15</v>
      </c>
      <c r="D22" s="141">
        <v>250</v>
      </c>
      <c r="E22" s="267">
        <v>2683.05</v>
      </c>
      <c r="F22" s="37">
        <v>2.68</v>
      </c>
      <c r="G22" s="113">
        <v>4.5600000000000005</v>
      </c>
      <c r="H22" s="449" t="s">
        <v>287</v>
      </c>
      <c r="I22" s="1"/>
      <c r="J22" s="40"/>
    </row>
    <row r="23" spans="2:10" s="18" customFormat="1" x14ac:dyDescent="0.25">
      <c r="B23" s="30" t="s">
        <v>59</v>
      </c>
      <c r="C23" s="142" t="s">
        <v>15</v>
      </c>
      <c r="D23" s="141">
        <v>250</v>
      </c>
      <c r="E23" s="267">
        <v>2642.89</v>
      </c>
      <c r="F23" s="37">
        <v>2.64</v>
      </c>
      <c r="G23" s="113">
        <v>4.8149999999999995</v>
      </c>
      <c r="H23" s="449" t="s">
        <v>372</v>
      </c>
      <c r="I23" s="1"/>
      <c r="J23" s="40"/>
    </row>
    <row r="24" spans="2:10" s="18" customFormat="1" x14ac:dyDescent="0.25">
      <c r="B24" s="30" t="s">
        <v>147</v>
      </c>
      <c r="C24" s="142" t="s">
        <v>15</v>
      </c>
      <c r="D24" s="141">
        <v>250</v>
      </c>
      <c r="E24" s="267">
        <v>2608.7199999999998</v>
      </c>
      <c r="F24" s="37">
        <v>2.61</v>
      </c>
      <c r="G24" s="113">
        <v>4.1500000000000004</v>
      </c>
      <c r="H24" s="449" t="s">
        <v>204</v>
      </c>
      <c r="I24" s="1"/>
      <c r="J24" s="40"/>
    </row>
    <row r="25" spans="2:10" s="18" customFormat="1" x14ac:dyDescent="0.25">
      <c r="B25" s="30" t="s">
        <v>59</v>
      </c>
      <c r="C25" s="142" t="s">
        <v>15</v>
      </c>
      <c r="D25" s="141">
        <v>250</v>
      </c>
      <c r="E25" s="267">
        <v>2555.7199999999998</v>
      </c>
      <c r="F25" s="37">
        <v>2.56</v>
      </c>
      <c r="G25" s="113">
        <v>4</v>
      </c>
      <c r="H25" s="449" t="s">
        <v>359</v>
      </c>
      <c r="I25" s="1"/>
      <c r="J25" s="40"/>
    </row>
    <row r="26" spans="2:10" s="18" customFormat="1" x14ac:dyDescent="0.25">
      <c r="B26" s="30" t="s">
        <v>23</v>
      </c>
      <c r="C26" s="142" t="s">
        <v>15</v>
      </c>
      <c r="D26" s="141">
        <v>240</v>
      </c>
      <c r="E26" s="267">
        <v>2521.59</v>
      </c>
      <c r="F26" s="37">
        <v>2.52</v>
      </c>
      <c r="G26" s="113">
        <v>4.0250000000000004</v>
      </c>
      <c r="H26" s="449" t="s">
        <v>196</v>
      </c>
      <c r="I26" s="1"/>
      <c r="J26" s="40"/>
    </row>
    <row r="27" spans="2:10" s="18" customFormat="1" x14ac:dyDescent="0.25">
      <c r="B27" s="30" t="s">
        <v>121</v>
      </c>
      <c r="C27" s="142" t="s">
        <v>15</v>
      </c>
      <c r="D27" s="141">
        <v>200</v>
      </c>
      <c r="E27" s="267">
        <v>2082.29</v>
      </c>
      <c r="F27" s="37">
        <v>2.08</v>
      </c>
      <c r="G27" s="113">
        <v>4.0491999999999999</v>
      </c>
      <c r="H27" s="449" t="s">
        <v>175</v>
      </c>
      <c r="I27" s="1"/>
      <c r="J27" s="40"/>
    </row>
    <row r="28" spans="2:10" s="18" customFormat="1" x14ac:dyDescent="0.25">
      <c r="B28" s="30" t="s">
        <v>325</v>
      </c>
      <c r="C28" s="142" t="s">
        <v>429</v>
      </c>
      <c r="D28" s="141">
        <v>150000</v>
      </c>
      <c r="E28" s="267">
        <v>1638.63</v>
      </c>
      <c r="F28" s="37">
        <v>1.64</v>
      </c>
      <c r="G28" s="113">
        <v>4.4489999999999998</v>
      </c>
      <c r="H28" s="449" t="s">
        <v>326</v>
      </c>
      <c r="I28" s="1"/>
      <c r="J28" s="40"/>
    </row>
    <row r="29" spans="2:10" s="18" customFormat="1" x14ac:dyDescent="0.25">
      <c r="B29" s="30" t="s">
        <v>325</v>
      </c>
      <c r="C29" s="142" t="s">
        <v>429</v>
      </c>
      <c r="D29" s="141">
        <v>150</v>
      </c>
      <c r="E29" s="267">
        <v>1615.91</v>
      </c>
      <c r="F29" s="37">
        <v>1.62</v>
      </c>
      <c r="G29" s="113">
        <v>4.8742000000000001</v>
      </c>
      <c r="H29" s="449" t="s">
        <v>332</v>
      </c>
      <c r="I29" s="1"/>
      <c r="J29" s="40"/>
    </row>
    <row r="30" spans="2:10" s="18" customFormat="1" x14ac:dyDescent="0.25">
      <c r="B30" s="30" t="s">
        <v>259</v>
      </c>
      <c r="C30" s="142" t="s">
        <v>21</v>
      </c>
      <c r="D30" s="141">
        <v>100</v>
      </c>
      <c r="E30" s="267">
        <v>1139.83</v>
      </c>
      <c r="F30" s="37">
        <v>1.1399999999999999</v>
      </c>
      <c r="G30" s="113">
        <v>4.6259999999999994</v>
      </c>
      <c r="H30" s="449" t="s">
        <v>333</v>
      </c>
      <c r="I30" s="1"/>
      <c r="J30" s="40"/>
    </row>
    <row r="31" spans="2:10" s="18" customFormat="1" x14ac:dyDescent="0.25">
      <c r="B31" s="30" t="s">
        <v>121</v>
      </c>
      <c r="C31" s="142" t="s">
        <v>15</v>
      </c>
      <c r="D31" s="141">
        <v>100</v>
      </c>
      <c r="E31" s="267">
        <v>1090.6500000000001</v>
      </c>
      <c r="F31" s="37">
        <v>1.0900000000000001</v>
      </c>
      <c r="G31" s="113">
        <v>4.4249999999999998</v>
      </c>
      <c r="H31" s="449" t="s">
        <v>353</v>
      </c>
      <c r="I31" s="1"/>
      <c r="J31" s="40"/>
    </row>
    <row r="32" spans="2:10" s="18" customFormat="1" x14ac:dyDescent="0.25">
      <c r="B32" s="30" t="s">
        <v>59</v>
      </c>
      <c r="C32" s="142" t="s">
        <v>15</v>
      </c>
      <c r="D32" s="141">
        <v>100</v>
      </c>
      <c r="E32" s="267">
        <v>1025.71</v>
      </c>
      <c r="F32" s="37">
        <v>1.03</v>
      </c>
      <c r="G32" s="113">
        <v>4.05</v>
      </c>
      <c r="H32" s="449" t="s">
        <v>334</v>
      </c>
      <c r="I32" s="1"/>
      <c r="J32" s="40"/>
    </row>
    <row r="33" spans="2:10" s="18" customFormat="1" x14ac:dyDescent="0.25">
      <c r="B33" s="30" t="s">
        <v>194</v>
      </c>
      <c r="C33" s="142" t="s">
        <v>15</v>
      </c>
      <c r="D33" s="141">
        <v>50</v>
      </c>
      <c r="E33" s="267">
        <v>555.48</v>
      </c>
      <c r="F33" s="37">
        <v>0.56000000000000005</v>
      </c>
      <c r="G33" s="113">
        <v>4.28</v>
      </c>
      <c r="H33" s="449" t="s">
        <v>363</v>
      </c>
      <c r="I33" s="1"/>
      <c r="J33" s="40"/>
    </row>
    <row r="34" spans="2:10" s="18" customFormat="1" x14ac:dyDescent="0.25">
      <c r="B34" s="30" t="s">
        <v>184</v>
      </c>
      <c r="C34" s="142" t="s">
        <v>112</v>
      </c>
      <c r="D34" s="141">
        <v>50</v>
      </c>
      <c r="E34" s="267">
        <v>504.42</v>
      </c>
      <c r="F34" s="37">
        <v>0.5</v>
      </c>
      <c r="G34" s="113">
        <v>11.929499999999999</v>
      </c>
      <c r="H34" s="449" t="s">
        <v>185</v>
      </c>
      <c r="I34" s="1"/>
      <c r="J34" s="40"/>
    </row>
    <row r="35" spans="2:10" s="18" customFormat="1" x14ac:dyDescent="0.25">
      <c r="B35" s="29" t="s">
        <v>25</v>
      </c>
      <c r="C35" s="450"/>
      <c r="D35" s="90"/>
      <c r="E35" s="268">
        <f>SUM(E13:E34)</f>
        <v>55568.44000000001</v>
      </c>
      <c r="F35" s="43">
        <f>SUM(F13:F34)</f>
        <v>55.570000000000007</v>
      </c>
      <c r="G35" s="150"/>
      <c r="H35" s="449"/>
      <c r="I35" s="1"/>
      <c r="J35" s="40"/>
    </row>
    <row r="36" spans="2:10" s="18" customFormat="1" x14ac:dyDescent="0.25">
      <c r="B36" s="9" t="s">
        <v>111</v>
      </c>
      <c r="C36" s="451"/>
      <c r="D36" s="140"/>
      <c r="E36" s="270"/>
      <c r="F36" s="147"/>
      <c r="G36" s="146"/>
      <c r="H36" s="172"/>
      <c r="I36" s="1"/>
      <c r="J36" s="40"/>
    </row>
    <row r="37" spans="2:10" s="46" customFormat="1" x14ac:dyDescent="0.25">
      <c r="B37" s="9" t="s">
        <v>13</v>
      </c>
      <c r="C37" s="451"/>
      <c r="D37" s="140"/>
      <c r="E37" s="122"/>
      <c r="F37" s="147"/>
      <c r="G37" s="146"/>
      <c r="H37" s="172"/>
      <c r="I37" s="1"/>
      <c r="J37" s="40"/>
    </row>
    <row r="38" spans="2:10" s="46" customFormat="1" x14ac:dyDescent="0.25">
      <c r="B38" s="30" t="s">
        <v>336</v>
      </c>
      <c r="C38" s="142" t="s">
        <v>115</v>
      </c>
      <c r="D38" s="141">
        <v>250</v>
      </c>
      <c r="E38" s="267">
        <v>2904.52</v>
      </c>
      <c r="F38" s="37">
        <v>2.91</v>
      </c>
      <c r="G38" s="113">
        <v>6.23</v>
      </c>
      <c r="H38" s="449" t="s">
        <v>114</v>
      </c>
      <c r="I38" s="1"/>
      <c r="J38" s="40"/>
    </row>
    <row r="39" spans="2:10" s="60" customFormat="1" x14ac:dyDescent="0.25">
      <c r="B39" s="29" t="s">
        <v>25</v>
      </c>
      <c r="C39" s="451"/>
      <c r="D39" s="140"/>
      <c r="E39" s="144">
        <f>SUM(E38:E38)</f>
        <v>2904.52</v>
      </c>
      <c r="F39" s="143">
        <f>SUM(F38:F38)</f>
        <v>2.91</v>
      </c>
      <c r="G39" s="139"/>
      <c r="H39" s="449"/>
      <c r="I39" s="1"/>
      <c r="J39" s="40"/>
    </row>
    <row r="40" spans="2:10" s="46" customFormat="1" x14ac:dyDescent="0.25">
      <c r="B40" s="29" t="s">
        <v>110</v>
      </c>
      <c r="C40" s="451"/>
      <c r="D40" s="134"/>
      <c r="E40" s="137"/>
      <c r="F40" s="44"/>
      <c r="G40" s="133"/>
      <c r="H40" s="453"/>
      <c r="I40" s="1"/>
      <c r="J40" s="40"/>
    </row>
    <row r="41" spans="2:10" s="46" customFormat="1" x14ac:dyDescent="0.25">
      <c r="B41" s="30" t="s">
        <v>109</v>
      </c>
      <c r="C41" s="452" t="s">
        <v>108</v>
      </c>
      <c r="D41" s="136">
        <v>210</v>
      </c>
      <c r="E41" s="271">
        <v>2716.58</v>
      </c>
      <c r="F41" s="33">
        <v>2.72</v>
      </c>
      <c r="G41" s="307">
        <v>4.2149000000000001</v>
      </c>
      <c r="H41" s="453" t="s">
        <v>107</v>
      </c>
      <c r="I41" s="1"/>
      <c r="J41" s="40"/>
    </row>
    <row r="42" spans="2:10" s="46" customFormat="1" ht="30" x14ac:dyDescent="0.25">
      <c r="B42" s="455" t="s">
        <v>104</v>
      </c>
      <c r="C42" s="452" t="s">
        <v>103</v>
      </c>
      <c r="D42" s="136">
        <v>11</v>
      </c>
      <c r="E42" s="271">
        <v>1087.19</v>
      </c>
      <c r="F42" s="33">
        <v>1.0900000000000001</v>
      </c>
      <c r="G42" s="307">
        <v>4.7249999999999996</v>
      </c>
      <c r="H42" s="453" t="s">
        <v>106</v>
      </c>
      <c r="I42" s="1"/>
      <c r="J42" s="40"/>
    </row>
    <row r="43" spans="2:10" s="46" customFormat="1" ht="30" x14ac:dyDescent="0.25">
      <c r="B43" s="455" t="s">
        <v>104</v>
      </c>
      <c r="C43" s="452" t="s">
        <v>103</v>
      </c>
      <c r="D43" s="136">
        <v>11</v>
      </c>
      <c r="E43" s="271">
        <v>1072.94</v>
      </c>
      <c r="F43" s="33">
        <v>1.07</v>
      </c>
      <c r="G43" s="307">
        <v>5.0298999999999996</v>
      </c>
      <c r="H43" s="453" t="s">
        <v>105</v>
      </c>
      <c r="I43" s="135"/>
      <c r="J43" s="40"/>
    </row>
    <row r="44" spans="2:10" s="46" customFormat="1" ht="30" x14ac:dyDescent="0.25">
      <c r="B44" s="455" t="s">
        <v>104</v>
      </c>
      <c r="C44" s="452" t="s">
        <v>103</v>
      </c>
      <c r="D44" s="136">
        <v>5</v>
      </c>
      <c r="E44" s="271">
        <v>481.32</v>
      </c>
      <c r="F44" s="33">
        <v>0.48</v>
      </c>
      <c r="G44" s="307">
        <v>5.15</v>
      </c>
      <c r="H44" s="453" t="s">
        <v>102</v>
      </c>
      <c r="I44" s="135"/>
      <c r="J44" s="40"/>
    </row>
    <row r="45" spans="2:10" s="46" customFormat="1" x14ac:dyDescent="0.25">
      <c r="B45" s="29" t="s">
        <v>25</v>
      </c>
      <c r="C45" s="451"/>
      <c r="D45" s="134"/>
      <c r="E45" s="268">
        <f>SUM(E41:E44)</f>
        <v>5358.03</v>
      </c>
      <c r="F45" s="43">
        <f>SUM(F41:F44)</f>
        <v>5.3600000000000012</v>
      </c>
      <c r="G45" s="44"/>
      <c r="H45" s="453"/>
      <c r="I45" s="135"/>
      <c r="J45" s="40"/>
    </row>
    <row r="46" spans="2:10" s="46" customFormat="1" x14ac:dyDescent="0.25">
      <c r="B46" s="29" t="s">
        <v>26</v>
      </c>
      <c r="C46" s="451"/>
      <c r="D46" s="134"/>
      <c r="E46" s="269"/>
      <c r="F46" s="44"/>
      <c r="G46" s="44"/>
      <c r="H46" s="453"/>
      <c r="I46" s="135"/>
      <c r="J46" s="40"/>
    </row>
    <row r="47" spans="2:10" s="46" customFormat="1" x14ac:dyDescent="0.25">
      <c r="B47" s="29" t="s">
        <v>89</v>
      </c>
      <c r="C47" s="451"/>
      <c r="D47" s="134"/>
      <c r="E47" s="269"/>
      <c r="F47" s="44"/>
      <c r="G47" s="44"/>
      <c r="H47" s="453"/>
      <c r="I47" s="135"/>
      <c r="J47" s="40"/>
    </row>
    <row r="48" spans="2:10" s="46" customFormat="1" x14ac:dyDescent="0.25">
      <c r="B48" s="30" t="s">
        <v>437</v>
      </c>
      <c r="C48" s="452" t="s">
        <v>17</v>
      </c>
      <c r="D48" s="328">
        <v>7500000</v>
      </c>
      <c r="E48" s="271">
        <v>7979.34</v>
      </c>
      <c r="F48" s="33">
        <v>7.98</v>
      </c>
      <c r="G48" s="33">
        <v>4.2031000000000001</v>
      </c>
      <c r="H48" s="453" t="s">
        <v>438</v>
      </c>
      <c r="I48" s="135"/>
      <c r="J48" s="40"/>
    </row>
    <row r="49" spans="2:10" s="46" customFormat="1" x14ac:dyDescent="0.25">
      <c r="B49" s="9" t="s">
        <v>25</v>
      </c>
      <c r="C49" s="451"/>
      <c r="D49" s="134"/>
      <c r="E49" s="268">
        <f>SUM(E48)</f>
        <v>7979.34</v>
      </c>
      <c r="F49" s="313">
        <f>SUM(F48)</f>
        <v>7.98</v>
      </c>
      <c r="G49" s="44"/>
      <c r="H49" s="453"/>
      <c r="I49" s="135"/>
      <c r="J49" s="40"/>
    </row>
    <row r="50" spans="2:10" s="46" customFormat="1" x14ac:dyDescent="0.25">
      <c r="B50" s="9" t="s">
        <v>93</v>
      </c>
      <c r="C50" s="451"/>
      <c r="D50" s="122"/>
      <c r="E50" s="269"/>
      <c r="F50" s="120"/>
      <c r="G50" s="120"/>
      <c r="H50" s="454"/>
      <c r="I50" s="1"/>
      <c r="J50" s="40"/>
    </row>
    <row r="51" spans="2:10" s="46" customFormat="1" x14ac:dyDescent="0.25">
      <c r="B51" s="9" t="s">
        <v>101</v>
      </c>
      <c r="C51" s="451"/>
      <c r="D51" s="122"/>
      <c r="E51" s="269"/>
      <c r="F51" s="120"/>
      <c r="G51" s="114"/>
      <c r="H51" s="449"/>
      <c r="I51" s="1"/>
      <c r="J51" s="40"/>
    </row>
    <row r="52" spans="2:10" s="46" customFormat="1" x14ac:dyDescent="0.25">
      <c r="B52" s="75" t="s">
        <v>100</v>
      </c>
      <c r="C52" s="452" t="s">
        <v>430</v>
      </c>
      <c r="D52" s="283">
        <v>2500</v>
      </c>
      <c r="E52" s="271">
        <v>2439.62</v>
      </c>
      <c r="F52" s="118">
        <v>2.44</v>
      </c>
      <c r="G52" s="215">
        <v>3.8116999999999996</v>
      </c>
      <c r="H52" s="449" t="s">
        <v>358</v>
      </c>
      <c r="I52" s="1"/>
      <c r="J52" s="40"/>
    </row>
    <row r="53" spans="2:10" s="46" customFormat="1" x14ac:dyDescent="0.25">
      <c r="B53" s="9" t="s">
        <v>25</v>
      </c>
      <c r="C53" s="451"/>
      <c r="D53" s="117"/>
      <c r="E53" s="268">
        <f>SUM(E51:E52)</f>
        <v>2439.62</v>
      </c>
      <c r="F53" s="43">
        <f>SUM(F51:F52)</f>
        <v>2.44</v>
      </c>
      <c r="G53" s="114"/>
      <c r="H53" s="449"/>
      <c r="I53" s="1"/>
      <c r="J53" s="40"/>
    </row>
    <row r="54" spans="2:10" s="46" customFormat="1" x14ac:dyDescent="0.25">
      <c r="B54" s="9" t="s">
        <v>98</v>
      </c>
      <c r="C54" s="451"/>
      <c r="D54" s="117"/>
      <c r="E54" s="269"/>
      <c r="F54" s="44"/>
      <c r="G54" s="120"/>
      <c r="H54" s="454"/>
      <c r="I54" s="1"/>
      <c r="J54" s="40"/>
    </row>
    <row r="55" spans="2:10" s="46" customFormat="1" x14ac:dyDescent="0.25">
      <c r="B55" s="9" t="s">
        <v>13</v>
      </c>
      <c r="C55" s="451"/>
      <c r="D55" s="117"/>
      <c r="E55" s="269"/>
      <c r="F55" s="44"/>
      <c r="G55" s="120"/>
      <c r="H55" s="454"/>
      <c r="I55" s="1"/>
      <c r="J55" s="40"/>
    </row>
    <row r="56" spans="2:10" s="46" customFormat="1" x14ac:dyDescent="0.25">
      <c r="B56" s="75" t="s">
        <v>354</v>
      </c>
      <c r="C56" s="452" t="s">
        <v>99</v>
      </c>
      <c r="D56" s="185">
        <v>500</v>
      </c>
      <c r="E56" s="271">
        <v>2491.39</v>
      </c>
      <c r="F56" s="33">
        <v>2.4900000000000002</v>
      </c>
      <c r="G56" s="118">
        <v>4.3497000000000003</v>
      </c>
      <c r="H56" s="454" t="s">
        <v>355</v>
      </c>
      <c r="I56" s="1"/>
      <c r="J56" s="40"/>
    </row>
    <row r="57" spans="2:10" s="46" customFormat="1" x14ac:dyDescent="0.25">
      <c r="B57" s="9" t="s">
        <v>25</v>
      </c>
      <c r="C57" s="451"/>
      <c r="D57" s="117"/>
      <c r="E57" s="313">
        <f>SUM(E56:E56)</f>
        <v>2491.39</v>
      </c>
      <c r="F57" s="43">
        <f>SUM(F56:F56)</f>
        <v>2.4900000000000002</v>
      </c>
      <c r="G57" s="120"/>
      <c r="H57" s="454"/>
      <c r="I57" s="1"/>
      <c r="J57" s="40"/>
    </row>
    <row r="58" spans="2:10" s="46" customFormat="1" x14ac:dyDescent="0.25">
      <c r="B58" s="9" t="s">
        <v>92</v>
      </c>
      <c r="C58" s="451"/>
      <c r="D58" s="117"/>
      <c r="E58" s="269"/>
      <c r="F58" s="44"/>
      <c r="G58" s="120"/>
      <c r="H58" s="454"/>
      <c r="I58" s="1"/>
      <c r="J58" s="40"/>
    </row>
    <row r="59" spans="2:10" s="46" customFormat="1" x14ac:dyDescent="0.25">
      <c r="B59" s="75" t="s">
        <v>431</v>
      </c>
      <c r="C59" s="452" t="s">
        <v>17</v>
      </c>
      <c r="D59" s="185">
        <v>5000000</v>
      </c>
      <c r="E59" s="271">
        <v>4952.28</v>
      </c>
      <c r="F59" s="33">
        <v>4.95</v>
      </c>
      <c r="G59" s="118">
        <v>3.35</v>
      </c>
      <c r="H59" s="454" t="s">
        <v>434</v>
      </c>
      <c r="I59" s="1"/>
      <c r="J59" s="40"/>
    </row>
    <row r="60" spans="2:10" s="46" customFormat="1" x14ac:dyDescent="0.25">
      <c r="B60" s="75" t="s">
        <v>432</v>
      </c>
      <c r="C60" s="452" t="s">
        <v>17</v>
      </c>
      <c r="D60" s="185">
        <v>5000000</v>
      </c>
      <c r="E60" s="271">
        <v>4942.67</v>
      </c>
      <c r="F60" s="33">
        <v>4.9400000000000004</v>
      </c>
      <c r="G60" s="118">
        <v>3.3600000000000003</v>
      </c>
      <c r="H60" s="454" t="s">
        <v>435</v>
      </c>
      <c r="I60" s="1"/>
      <c r="J60" s="40"/>
    </row>
    <row r="61" spans="2:10" s="46" customFormat="1" x14ac:dyDescent="0.25">
      <c r="B61" s="75" t="s">
        <v>433</v>
      </c>
      <c r="C61" s="452" t="s">
        <v>17</v>
      </c>
      <c r="D61" s="185">
        <v>2500000</v>
      </c>
      <c r="E61" s="271">
        <v>2477.7199999999998</v>
      </c>
      <c r="F61" s="33">
        <v>2.48</v>
      </c>
      <c r="G61" s="118">
        <v>3.3498999999999999</v>
      </c>
      <c r="H61" s="454" t="s">
        <v>436</v>
      </c>
      <c r="I61" s="1"/>
      <c r="J61" s="40"/>
    </row>
    <row r="62" spans="2:10" s="46" customFormat="1" x14ac:dyDescent="0.25">
      <c r="B62" s="9" t="s">
        <v>25</v>
      </c>
      <c r="C62" s="447"/>
      <c r="D62" s="117"/>
      <c r="E62" s="313">
        <f>SUM(E59:E61)</f>
        <v>12372.67</v>
      </c>
      <c r="F62" s="43">
        <f>SUM(F59:F61)</f>
        <v>12.370000000000001</v>
      </c>
      <c r="G62" s="120"/>
      <c r="H62" s="312"/>
      <c r="I62" s="1"/>
      <c r="J62" s="40"/>
    </row>
    <row r="63" spans="2:10" s="46" customFormat="1" x14ac:dyDescent="0.25">
      <c r="B63" s="29" t="s">
        <v>31</v>
      </c>
      <c r="C63" s="446"/>
      <c r="D63" s="31"/>
      <c r="E63" s="271"/>
      <c r="F63" s="33"/>
      <c r="G63" s="33"/>
      <c r="H63" s="112"/>
      <c r="I63" s="1"/>
      <c r="J63" s="40"/>
    </row>
    <row r="64" spans="2:10" s="46" customFormat="1" x14ac:dyDescent="0.25">
      <c r="B64" s="29" t="s">
        <v>32</v>
      </c>
      <c r="C64" s="446"/>
      <c r="D64" s="31"/>
      <c r="E64" s="110">
        <v>26585.97</v>
      </c>
      <c r="F64" s="319">
        <v>26.59</v>
      </c>
      <c r="G64" s="84"/>
      <c r="H64" s="112"/>
      <c r="I64" s="1"/>
      <c r="J64" s="40"/>
    </row>
    <row r="65" spans="1:10" s="46" customFormat="1" x14ac:dyDescent="0.25">
      <c r="B65" s="29" t="s">
        <v>33</v>
      </c>
      <c r="C65" s="446"/>
      <c r="D65" s="111"/>
      <c r="E65" s="110">
        <v>-15718.63</v>
      </c>
      <c r="F65" s="319">
        <v>-15.71</v>
      </c>
      <c r="G65" s="314"/>
      <c r="H65" s="109"/>
      <c r="I65" s="1"/>
      <c r="J65" s="40"/>
    </row>
    <row r="66" spans="1:10" s="46" customFormat="1" x14ac:dyDescent="0.25">
      <c r="B66" s="49" t="s">
        <v>34</v>
      </c>
      <c r="C66" s="49"/>
      <c r="D66" s="50"/>
      <c r="E66" s="268">
        <f>E65+E64+E45+E39+E57+E35+E53+E62+E49</f>
        <v>99981.35</v>
      </c>
      <c r="F66" s="268">
        <f>F65+F64+F45+F39+F57+F35+F53+F62+F49</f>
        <v>100.00000000000001</v>
      </c>
      <c r="G66" s="53"/>
      <c r="H66" s="108"/>
      <c r="I66" s="1"/>
      <c r="J66" s="40"/>
    </row>
    <row r="67" spans="1:10" s="60" customFormat="1" x14ac:dyDescent="0.25">
      <c r="B67" s="55" t="s">
        <v>97</v>
      </c>
      <c r="C67" s="56"/>
      <c r="D67" s="57"/>
      <c r="E67" s="58"/>
      <c r="F67" s="58"/>
      <c r="G67" s="58"/>
      <c r="H67" s="107"/>
      <c r="I67" s="1"/>
    </row>
    <row r="68" spans="1:10" x14ac:dyDescent="0.25">
      <c r="B68" s="560" t="s">
        <v>36</v>
      </c>
      <c r="C68" s="561"/>
      <c r="D68" s="561"/>
      <c r="E68" s="561"/>
      <c r="F68" s="561"/>
      <c r="G68" s="561"/>
      <c r="H68" s="562"/>
    </row>
    <row r="69" spans="1:10" x14ac:dyDescent="0.25">
      <c r="A69" s="193"/>
      <c r="B69" s="3" t="s">
        <v>96</v>
      </c>
      <c r="C69" s="62"/>
      <c r="D69" s="62"/>
      <c r="E69" s="62"/>
      <c r="F69" s="62"/>
      <c r="G69" s="62"/>
      <c r="H69" s="169"/>
    </row>
    <row r="70" spans="1:10" x14ac:dyDescent="0.25">
      <c r="A70" s="193"/>
      <c r="B70" s="291" t="s">
        <v>313</v>
      </c>
      <c r="C70" s="294"/>
      <c r="D70" s="294"/>
      <c r="E70" s="294"/>
      <c r="F70" s="294"/>
      <c r="G70" s="294"/>
      <c r="H70" s="296"/>
    </row>
    <row r="71" spans="1:10" x14ac:dyDescent="0.25">
      <c r="B71" s="336" t="s">
        <v>486</v>
      </c>
      <c r="C71" s="294"/>
      <c r="D71" s="294"/>
      <c r="E71" s="294"/>
      <c r="F71" s="294"/>
      <c r="G71" s="294"/>
      <c r="H71" s="334"/>
    </row>
    <row r="72" spans="1:10" x14ac:dyDescent="0.25">
      <c r="B72" s="543" t="s">
        <v>487</v>
      </c>
      <c r="C72" s="544"/>
      <c r="D72" s="544"/>
      <c r="E72" s="544"/>
      <c r="F72" s="544"/>
      <c r="G72" s="544"/>
      <c r="H72" s="545"/>
    </row>
    <row r="73" spans="1:10" x14ac:dyDescent="0.25">
      <c r="B73" s="337" t="s">
        <v>537</v>
      </c>
      <c r="C73" s="546" t="s">
        <v>488</v>
      </c>
      <c r="D73" s="547"/>
      <c r="E73" s="548" t="s">
        <v>533</v>
      </c>
      <c r="F73" s="549"/>
      <c r="G73" s="549"/>
      <c r="H73" s="550"/>
    </row>
    <row r="74" spans="1:10" x14ac:dyDescent="0.25">
      <c r="B74" s="361" t="s">
        <v>489</v>
      </c>
      <c r="C74" s="339">
        <v>10.603400000000001</v>
      </c>
      <c r="D74" s="340"/>
      <c r="E74" s="358"/>
      <c r="F74" s="339">
        <v>10.535399999999999</v>
      </c>
      <c r="G74" s="359"/>
      <c r="H74" s="362"/>
    </row>
    <row r="75" spans="1:10" x14ac:dyDescent="0.25">
      <c r="B75" s="338" t="s">
        <v>491</v>
      </c>
      <c r="C75" s="339">
        <v>21.697600000000001</v>
      </c>
      <c r="D75" s="340"/>
      <c r="E75" s="358"/>
      <c r="F75" s="339">
        <v>22.177299999999999</v>
      </c>
      <c r="G75" s="359"/>
      <c r="H75" s="362"/>
    </row>
    <row r="76" spans="1:10" x14ac:dyDescent="0.25">
      <c r="B76" s="338" t="s">
        <v>490</v>
      </c>
      <c r="C76" s="339">
        <v>10.9863</v>
      </c>
      <c r="D76" s="340"/>
      <c r="E76" s="358"/>
      <c r="F76" s="339">
        <v>10.527200000000001</v>
      </c>
      <c r="G76" s="359"/>
      <c r="H76" s="362"/>
    </row>
    <row r="77" spans="1:10" x14ac:dyDescent="0.25">
      <c r="B77" s="338" t="s">
        <v>492</v>
      </c>
      <c r="C77" s="339">
        <v>11.1127</v>
      </c>
      <c r="D77" s="340"/>
      <c r="E77" s="358"/>
      <c r="F77" s="339">
        <v>11.0923</v>
      </c>
      <c r="G77" s="359"/>
      <c r="H77" s="362"/>
    </row>
    <row r="78" spans="1:10" x14ac:dyDescent="0.25">
      <c r="B78" s="338" t="s">
        <v>494</v>
      </c>
      <c r="C78" s="339">
        <v>22.3185</v>
      </c>
      <c r="D78" s="340"/>
      <c r="E78" s="358"/>
      <c r="F78" s="339">
        <v>22.886099999999999</v>
      </c>
      <c r="G78" s="359"/>
      <c r="H78" s="362"/>
    </row>
    <row r="79" spans="1:10" x14ac:dyDescent="0.25">
      <c r="B79" s="338" t="s">
        <v>493</v>
      </c>
      <c r="C79" s="339">
        <v>11.19</v>
      </c>
      <c r="D79" s="340"/>
      <c r="E79" s="358"/>
      <c r="F79" s="339">
        <v>10.772500000000001</v>
      </c>
      <c r="G79" s="359"/>
      <c r="H79" s="362"/>
    </row>
    <row r="80" spans="1:10" x14ac:dyDescent="0.25">
      <c r="B80" s="344" t="s">
        <v>933</v>
      </c>
      <c r="C80" s="501"/>
      <c r="D80" s="501"/>
      <c r="E80" s="501"/>
      <c r="F80" s="501"/>
      <c r="G80" s="504"/>
      <c r="H80" s="505"/>
    </row>
    <row r="81" spans="2:8" x14ac:dyDescent="0.25">
      <c r="B81" s="342" t="s">
        <v>525</v>
      </c>
      <c r="C81" s="294"/>
      <c r="D81" s="294"/>
      <c r="E81" s="294"/>
      <c r="F81" s="294"/>
      <c r="G81" s="294"/>
      <c r="H81" s="343"/>
    </row>
    <row r="82" spans="2:8" x14ac:dyDescent="0.25">
      <c r="B82" s="525" t="s">
        <v>526</v>
      </c>
      <c r="C82" s="526"/>
      <c r="D82" s="526"/>
      <c r="E82" s="526"/>
      <c r="F82" s="526"/>
      <c r="G82" s="526"/>
      <c r="H82" s="527"/>
    </row>
    <row r="83" spans="2:8" x14ac:dyDescent="0.25">
      <c r="B83" s="344" t="s">
        <v>527</v>
      </c>
      <c r="C83" s="345"/>
      <c r="D83" s="345"/>
      <c r="E83" s="345"/>
      <c r="F83" s="345"/>
      <c r="G83" s="346"/>
      <c r="H83" s="347"/>
    </row>
    <row r="84" spans="2:8" x14ac:dyDescent="0.25">
      <c r="B84" s="348" t="s">
        <v>495</v>
      </c>
      <c r="C84" s="349" t="s">
        <v>496</v>
      </c>
      <c r="D84" s="350"/>
      <c r="E84" s="350"/>
      <c r="F84" s="363"/>
      <c r="G84" s="351"/>
      <c r="H84" s="179"/>
    </row>
    <row r="85" spans="2:8" x14ac:dyDescent="0.25">
      <c r="B85" s="361" t="s">
        <v>489</v>
      </c>
      <c r="C85" s="360">
        <v>0.3</v>
      </c>
      <c r="D85" s="350"/>
      <c r="E85" s="350"/>
      <c r="F85" s="363"/>
      <c r="G85" s="351"/>
      <c r="H85" s="179"/>
    </row>
    <row r="86" spans="2:8" x14ac:dyDescent="0.25">
      <c r="B86" s="361" t="s">
        <v>490</v>
      </c>
      <c r="C86" s="360">
        <v>0.7</v>
      </c>
      <c r="D86" s="350"/>
      <c r="E86" s="350"/>
      <c r="F86" s="363"/>
      <c r="G86" s="351"/>
      <c r="H86" s="179"/>
    </row>
    <row r="87" spans="2:8" x14ac:dyDescent="0.25">
      <c r="B87" s="338" t="s">
        <v>492</v>
      </c>
      <c r="C87" s="360">
        <v>0.3</v>
      </c>
      <c r="D87" s="350"/>
      <c r="E87" s="350"/>
      <c r="F87" s="363"/>
      <c r="G87" s="351"/>
      <c r="H87" s="179"/>
    </row>
    <row r="88" spans="2:8" x14ac:dyDescent="0.25">
      <c r="B88" s="338" t="s">
        <v>493</v>
      </c>
      <c r="C88" s="360">
        <v>0.7</v>
      </c>
      <c r="D88" s="350"/>
      <c r="E88" s="350"/>
      <c r="F88" s="363"/>
      <c r="G88" s="351"/>
      <c r="H88" s="179"/>
    </row>
    <row r="89" spans="2:8" x14ac:dyDescent="0.25">
      <c r="B89" s="528" t="s">
        <v>528</v>
      </c>
      <c r="C89" s="529"/>
      <c r="D89" s="529"/>
      <c r="E89" s="529"/>
      <c r="F89" s="529"/>
      <c r="G89" s="529"/>
      <c r="H89" s="530"/>
    </row>
    <row r="90" spans="2:8" x14ac:dyDescent="0.25">
      <c r="B90" s="531" t="s">
        <v>516</v>
      </c>
      <c r="C90" s="532"/>
      <c r="D90" s="532"/>
      <c r="E90" s="532"/>
      <c r="F90" s="532"/>
      <c r="G90" s="532"/>
      <c r="H90" s="533"/>
    </row>
    <row r="91" spans="2:8" x14ac:dyDescent="0.25">
      <c r="B91" s="344" t="s">
        <v>529</v>
      </c>
      <c r="C91" s="294"/>
      <c r="D91" s="294"/>
      <c r="E91" s="294"/>
      <c r="F91" s="294"/>
      <c r="G91" s="294"/>
      <c r="H91" s="335"/>
    </row>
    <row r="92" spans="2:8" x14ac:dyDescent="0.25">
      <c r="B92" s="344" t="s">
        <v>931</v>
      </c>
      <c r="C92" s="520"/>
      <c r="D92" s="520"/>
      <c r="E92" s="520"/>
      <c r="F92" s="520"/>
      <c r="G92" s="520"/>
      <c r="H92" s="519"/>
    </row>
    <row r="93" spans="2:8" x14ac:dyDescent="0.25">
      <c r="B93" s="259" t="s">
        <v>932</v>
      </c>
      <c r="C93" s="294"/>
      <c r="D93" s="294"/>
      <c r="E93" s="294"/>
      <c r="F93" s="294"/>
      <c r="G93" s="294"/>
    </row>
    <row r="94" spans="2:8" x14ac:dyDescent="0.25">
      <c r="B94" s="559" t="s">
        <v>297</v>
      </c>
      <c r="C94" s="559"/>
      <c r="D94" s="559"/>
      <c r="E94" s="559"/>
      <c r="F94" s="559"/>
      <c r="G94" s="559"/>
    </row>
    <row r="95" spans="2:8" x14ac:dyDescent="0.25">
      <c r="B95" s="285" t="s">
        <v>298</v>
      </c>
      <c r="C95" s="554" t="s">
        <v>299</v>
      </c>
      <c r="D95" s="554"/>
      <c r="E95" s="554"/>
      <c r="F95" s="554"/>
      <c r="G95" s="294"/>
    </row>
    <row r="96" spans="2:8" x14ac:dyDescent="0.25">
      <c r="B96" s="287" t="s">
        <v>301</v>
      </c>
      <c r="C96" s="555" t="s">
        <v>300</v>
      </c>
      <c r="D96" s="556"/>
      <c r="E96" s="556"/>
      <c r="F96" s="557"/>
      <c r="G96" s="294"/>
    </row>
    <row r="97" spans="2:7" x14ac:dyDescent="0.25">
      <c r="B97" s="259"/>
      <c r="C97" s="294"/>
      <c r="D97" s="294"/>
      <c r="E97" s="294"/>
      <c r="F97" s="294"/>
      <c r="G97" s="294"/>
    </row>
    <row r="98" spans="2:7" ht="59.25" customHeight="1" x14ac:dyDescent="0.25">
      <c r="B98" s="260" t="s">
        <v>941</v>
      </c>
      <c r="C98" s="294"/>
      <c r="D98" s="294"/>
      <c r="E98" s="294"/>
      <c r="F98" s="294"/>
      <c r="G98" s="294"/>
    </row>
    <row r="99" spans="2:7" ht="60" x14ac:dyDescent="0.25">
      <c r="B99" s="261" t="s">
        <v>253</v>
      </c>
      <c r="C99" s="261" t="s">
        <v>10</v>
      </c>
      <c r="D99" s="558" t="s">
        <v>247</v>
      </c>
      <c r="E99" s="558"/>
      <c r="F99" s="262" t="s">
        <v>248</v>
      </c>
      <c r="G99" s="294"/>
    </row>
    <row r="100" spans="2:7" ht="30" x14ac:dyDescent="0.25">
      <c r="B100" s="261"/>
      <c r="C100" s="261"/>
      <c r="D100" s="262" t="s">
        <v>249</v>
      </c>
      <c r="E100" s="261" t="s">
        <v>127</v>
      </c>
      <c r="F100" s="261"/>
      <c r="G100" s="294"/>
    </row>
    <row r="101" spans="2:7" x14ac:dyDescent="0.25">
      <c r="B101" s="286" t="s">
        <v>938</v>
      </c>
      <c r="C101" s="263" t="s">
        <v>250</v>
      </c>
      <c r="D101" s="264">
        <v>0</v>
      </c>
      <c r="E101" s="265">
        <v>0</v>
      </c>
      <c r="F101" s="264">
        <v>545.56546000000003</v>
      </c>
      <c r="G101" s="294"/>
    </row>
    <row r="102" spans="2:7" x14ac:dyDescent="0.25">
      <c r="B102" s="286" t="s">
        <v>939</v>
      </c>
      <c r="C102" s="263" t="s">
        <v>251</v>
      </c>
      <c r="D102" s="264">
        <v>0</v>
      </c>
      <c r="E102" s="265">
        <v>0</v>
      </c>
      <c r="F102" s="264">
        <v>2180.504109589041</v>
      </c>
      <c r="G102" s="294"/>
    </row>
    <row r="103" spans="2:7" x14ac:dyDescent="0.25">
      <c r="B103" s="286" t="s">
        <v>940</v>
      </c>
      <c r="C103" s="263" t="s">
        <v>252</v>
      </c>
      <c r="D103" s="264">
        <v>0</v>
      </c>
      <c r="E103" s="265">
        <v>0</v>
      </c>
      <c r="F103" s="264">
        <v>1090.7506849315068</v>
      </c>
      <c r="G103" s="294"/>
    </row>
    <row r="104" spans="2:7" x14ac:dyDescent="0.25">
      <c r="B104" s="286" t="s">
        <v>301</v>
      </c>
      <c r="C104" s="263" t="s">
        <v>116</v>
      </c>
      <c r="D104" s="264">
        <v>0</v>
      </c>
      <c r="E104" s="265">
        <v>0</v>
      </c>
      <c r="F104" s="264">
        <v>1087.0794520547945</v>
      </c>
    </row>
    <row r="105" spans="2:7" x14ac:dyDescent="0.25">
      <c r="B105" s="260" t="s">
        <v>937</v>
      </c>
      <c r="C105" s="594"/>
      <c r="D105" s="595"/>
      <c r="E105" s="596"/>
      <c r="F105" s="595"/>
    </row>
  </sheetData>
  <mergeCells count="15">
    <mergeCell ref="B1:H1"/>
    <mergeCell ref="B2:H2"/>
    <mergeCell ref="B68:H68"/>
    <mergeCell ref="B3:G3"/>
    <mergeCell ref="B4:G4"/>
    <mergeCell ref="C95:F95"/>
    <mergeCell ref="C96:F96"/>
    <mergeCell ref="D99:E99"/>
    <mergeCell ref="B72:H72"/>
    <mergeCell ref="C73:D73"/>
    <mergeCell ref="E73:H73"/>
    <mergeCell ref="B82:H82"/>
    <mergeCell ref="B89:H89"/>
    <mergeCell ref="B90:H90"/>
    <mergeCell ref="B94:G94"/>
  </mergeCells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80" zoomScaleNormal="80" zoomScaleSheetLayoutView="80" workbookViewId="0">
      <selection activeCell="A2" sqref="A2:F2"/>
    </sheetView>
  </sheetViews>
  <sheetFormatPr defaultRowHeight="12.75" x14ac:dyDescent="0.2"/>
  <cols>
    <col min="1" max="1" width="47.28515625" style="158" customWidth="1"/>
    <col min="2" max="2" width="23" style="158" customWidth="1"/>
    <col min="3" max="4" width="13.5703125" style="158" customWidth="1"/>
    <col min="5" max="5" width="17.140625" style="158" customWidth="1"/>
    <col min="6" max="6" width="14.42578125" style="158" customWidth="1"/>
    <col min="7" max="8" width="13.5703125" style="158" customWidth="1"/>
    <col min="9" max="9" width="0.28515625" style="158" customWidth="1"/>
    <col min="10" max="10" width="13" style="158" customWidth="1"/>
    <col min="11" max="16384" width="9.140625" style="158"/>
  </cols>
  <sheetData>
    <row r="1" spans="1:10" s="459" customFormat="1" ht="15" x14ac:dyDescent="0.25">
      <c r="A1" s="538" t="s">
        <v>929</v>
      </c>
      <c r="B1" s="538"/>
      <c r="C1" s="538"/>
      <c r="D1" s="538"/>
      <c r="E1" s="538"/>
      <c r="F1" s="538"/>
    </row>
    <row r="2" spans="1:10" s="459" customFormat="1" ht="15" x14ac:dyDescent="0.25">
      <c r="A2" s="538" t="s">
        <v>935</v>
      </c>
      <c r="B2" s="538"/>
      <c r="C2" s="538"/>
      <c r="D2" s="538"/>
      <c r="E2" s="538"/>
      <c r="F2" s="538"/>
    </row>
    <row r="3" spans="1:10" s="154" customFormat="1" ht="15" x14ac:dyDescent="0.25">
      <c r="A3" s="456" t="s">
        <v>2</v>
      </c>
      <c r="B3" s="457"/>
      <c r="C3" s="457"/>
      <c r="D3" s="457"/>
      <c r="E3" s="458"/>
      <c r="F3" s="457"/>
      <c r="G3" s="272"/>
      <c r="H3" s="272"/>
      <c r="I3" s="153"/>
    </row>
    <row r="4" spans="1:10" s="154" customFormat="1" ht="15" x14ac:dyDescent="0.25">
      <c r="A4" s="426" t="s">
        <v>276</v>
      </c>
      <c r="B4" s="272"/>
      <c r="C4" s="272"/>
      <c r="D4" s="272"/>
      <c r="E4" s="273"/>
      <c r="F4" s="272"/>
      <c r="G4" s="272"/>
      <c r="H4" s="272"/>
      <c r="I4" s="153"/>
    </row>
    <row r="5" spans="1:10" s="154" customFormat="1" ht="15" x14ac:dyDescent="0.2">
      <c r="A5" s="9" t="s">
        <v>514</v>
      </c>
      <c r="B5" s="272"/>
      <c r="C5" s="272"/>
      <c r="D5" s="272"/>
      <c r="E5" s="273"/>
      <c r="F5" s="272"/>
      <c r="G5" s="272"/>
      <c r="H5" s="272"/>
      <c r="I5" s="153"/>
    </row>
    <row r="6" spans="1:10" s="154" customFormat="1" ht="12" x14ac:dyDescent="0.2">
      <c r="A6" s="272"/>
      <c r="B6" s="272"/>
      <c r="C6" s="272"/>
      <c r="D6" s="272"/>
      <c r="E6" s="273"/>
      <c r="F6" s="272"/>
      <c r="G6" s="272"/>
      <c r="H6" s="272"/>
      <c r="I6" s="153"/>
    </row>
    <row r="7" spans="1:10" s="154" customFormat="1" ht="30" x14ac:dyDescent="0.25">
      <c r="A7" s="427" t="s">
        <v>125</v>
      </c>
      <c r="B7" s="427" t="s">
        <v>9</v>
      </c>
      <c r="C7" s="427" t="s">
        <v>5</v>
      </c>
      <c r="D7" s="427" t="s">
        <v>6</v>
      </c>
      <c r="E7" s="428" t="s">
        <v>126</v>
      </c>
      <c r="F7" s="427" t="s">
        <v>127</v>
      </c>
      <c r="G7" s="23" t="s">
        <v>322</v>
      </c>
      <c r="H7" s="427" t="s">
        <v>10</v>
      </c>
      <c r="I7" s="153"/>
    </row>
    <row r="8" spans="1:10" s="154" customFormat="1" ht="15" x14ac:dyDescent="0.25">
      <c r="A8" s="429" t="s">
        <v>11</v>
      </c>
      <c r="B8" s="432"/>
      <c r="C8" s="432"/>
      <c r="D8" s="432"/>
      <c r="E8" s="432"/>
      <c r="F8" s="432"/>
      <c r="G8" s="432"/>
      <c r="H8" s="432"/>
      <c r="I8" s="153"/>
    </row>
    <row r="9" spans="1:10" s="154" customFormat="1" ht="15" x14ac:dyDescent="0.25">
      <c r="A9" s="429"/>
      <c r="B9" s="433"/>
      <c r="C9" s="433"/>
      <c r="D9" s="433"/>
      <c r="E9" s="433"/>
      <c r="F9" s="433"/>
      <c r="G9" s="433"/>
      <c r="H9" s="433"/>
      <c r="I9" s="153"/>
    </row>
    <row r="10" spans="1:10" s="154" customFormat="1" ht="15" x14ac:dyDescent="0.25">
      <c r="A10" s="429" t="s">
        <v>37</v>
      </c>
      <c r="B10" s="434"/>
      <c r="C10" s="434"/>
      <c r="D10" s="434"/>
      <c r="E10" s="434"/>
      <c r="F10" s="435"/>
      <c r="G10" s="435"/>
      <c r="H10" s="435"/>
      <c r="I10" s="153"/>
    </row>
    <row r="11" spans="1:10" s="154" customFormat="1" ht="15" x14ac:dyDescent="0.25">
      <c r="A11" s="430" t="s">
        <v>128</v>
      </c>
      <c r="B11" s="434"/>
      <c r="C11" s="434"/>
      <c r="D11" s="434"/>
      <c r="E11" s="436">
        <v>93849.01</v>
      </c>
      <c r="F11" s="437">
        <v>99.66</v>
      </c>
      <c r="G11" s="437"/>
      <c r="H11" s="434"/>
      <c r="I11" s="155"/>
    </row>
    <row r="12" spans="1:10" s="154" customFormat="1" ht="15" x14ac:dyDescent="0.25">
      <c r="A12" s="430" t="s">
        <v>129</v>
      </c>
      <c r="B12" s="434"/>
      <c r="C12" s="434"/>
      <c r="D12" s="434"/>
      <c r="E12" s="436">
        <v>319.18000000000757</v>
      </c>
      <c r="F12" s="437">
        <v>0.34</v>
      </c>
      <c r="G12" s="437"/>
      <c r="H12" s="434"/>
      <c r="I12" s="156"/>
      <c r="J12" s="320"/>
    </row>
    <row r="13" spans="1:10" s="154" customFormat="1" ht="15" x14ac:dyDescent="0.25">
      <c r="A13" s="429" t="s">
        <v>130</v>
      </c>
      <c r="B13" s="434"/>
      <c r="C13" s="434"/>
      <c r="D13" s="434"/>
      <c r="E13" s="431">
        <f>SUM(E11:E12)</f>
        <v>94168.19</v>
      </c>
      <c r="F13" s="438">
        <f>SUM(F11:F12)</f>
        <v>100</v>
      </c>
      <c r="G13" s="438"/>
      <c r="H13" s="433"/>
      <c r="I13" s="153"/>
    </row>
    <row r="14" spans="1:10" ht="15" x14ac:dyDescent="0.25">
      <c r="A14" s="439"/>
      <c r="B14" s="439"/>
      <c r="C14" s="439"/>
      <c r="D14" s="439"/>
      <c r="E14" s="439"/>
      <c r="F14" s="439"/>
      <c r="G14" s="439"/>
      <c r="H14" s="439"/>
    </row>
    <row r="15" spans="1:10" ht="15" x14ac:dyDescent="0.25">
      <c r="A15" s="298" t="s">
        <v>313</v>
      </c>
      <c r="E15" s="157"/>
    </row>
    <row r="17" spans="1:8" ht="15" x14ac:dyDescent="0.25">
      <c r="A17" s="353" t="s">
        <v>486</v>
      </c>
      <c r="B17" s="164"/>
      <c r="C17" s="165"/>
      <c r="D17" s="166"/>
      <c r="E17" s="166"/>
      <c r="F17" s="166"/>
      <c r="G17" s="462"/>
      <c r="H17" s="463"/>
    </row>
    <row r="18" spans="1:8" ht="15" x14ac:dyDescent="0.25">
      <c r="A18" s="552" t="s">
        <v>487</v>
      </c>
      <c r="B18" s="552"/>
      <c r="C18" s="552"/>
      <c r="D18" s="552"/>
      <c r="E18" s="552"/>
      <c r="F18" s="552"/>
      <c r="G18" s="552"/>
      <c r="H18" s="463"/>
    </row>
    <row r="19" spans="1:8" ht="15" x14ac:dyDescent="0.2">
      <c r="A19" s="393" t="s">
        <v>537</v>
      </c>
      <c r="B19" s="563" t="s">
        <v>488</v>
      </c>
      <c r="C19" s="563"/>
      <c r="D19" s="564" t="s">
        <v>533</v>
      </c>
      <c r="E19" s="564"/>
      <c r="F19" s="564"/>
      <c r="G19" s="564"/>
    </row>
    <row r="20" spans="1:8" ht="15" x14ac:dyDescent="0.2">
      <c r="A20" s="464" t="s">
        <v>497</v>
      </c>
      <c r="B20" s="465">
        <v>1023.3</v>
      </c>
      <c r="C20" s="466"/>
      <c r="D20" s="467"/>
      <c r="E20" s="465"/>
      <c r="F20" s="465">
        <v>1023.3</v>
      </c>
      <c r="G20" s="468"/>
    </row>
    <row r="21" spans="1:8" ht="15" x14ac:dyDescent="0.2">
      <c r="A21" s="362" t="s">
        <v>498</v>
      </c>
      <c r="B21" s="364">
        <v>1000.198</v>
      </c>
      <c r="C21" s="359"/>
      <c r="D21" s="397"/>
      <c r="E21" s="364"/>
      <c r="F21" s="364">
        <v>1000.2047</v>
      </c>
      <c r="G21" s="365"/>
    </row>
    <row r="22" spans="1:8" ht="15" x14ac:dyDescent="0.2">
      <c r="A22" s="362" t="s">
        <v>499</v>
      </c>
      <c r="B22" s="364">
        <v>1002.8724999999999</v>
      </c>
      <c r="C22" s="359"/>
      <c r="D22" s="397"/>
      <c r="E22" s="364"/>
      <c r="F22" s="364">
        <v>1005.3751</v>
      </c>
      <c r="G22" s="365"/>
    </row>
    <row r="23" spans="1:8" ht="15" x14ac:dyDescent="0.2">
      <c r="A23" s="362" t="s">
        <v>491</v>
      </c>
      <c r="B23" s="364">
        <v>1507.2481</v>
      </c>
      <c r="C23" s="359"/>
      <c r="D23" s="397"/>
      <c r="E23" s="364"/>
      <c r="F23" s="364">
        <v>1529.1611</v>
      </c>
      <c r="G23" s="365"/>
    </row>
    <row r="24" spans="1:8" ht="15" x14ac:dyDescent="0.2">
      <c r="A24" s="362" t="s">
        <v>503</v>
      </c>
      <c r="B24" s="364">
        <v>1023.3</v>
      </c>
      <c r="C24" s="359"/>
      <c r="D24" s="397"/>
      <c r="E24" s="364"/>
      <c r="F24" s="364">
        <v>1023.3</v>
      </c>
      <c r="G24" s="365"/>
    </row>
    <row r="25" spans="1:8" ht="15" x14ac:dyDescent="0.2">
      <c r="A25" s="362" t="s">
        <v>500</v>
      </c>
      <c r="B25" s="364">
        <v>1001.5958000000001</v>
      </c>
      <c r="C25" s="359"/>
      <c r="D25" s="397"/>
      <c r="E25" s="364"/>
      <c r="F25" s="364">
        <v>1001.6018</v>
      </c>
      <c r="G25" s="365"/>
    </row>
    <row r="26" spans="1:8" ht="15" x14ac:dyDescent="0.2">
      <c r="A26" s="362" t="s">
        <v>501</v>
      </c>
      <c r="B26" s="364">
        <v>1056.8610000000001</v>
      </c>
      <c r="C26" s="359"/>
      <c r="D26" s="397"/>
      <c r="E26" s="364"/>
      <c r="F26" s="364">
        <v>1060.0790999999999</v>
      </c>
      <c r="G26" s="365"/>
    </row>
    <row r="27" spans="1:8" ht="15" x14ac:dyDescent="0.2">
      <c r="A27" s="362" t="s">
        <v>494</v>
      </c>
      <c r="B27" s="364">
        <v>1581.8692000000001</v>
      </c>
      <c r="C27" s="359"/>
      <c r="D27" s="397"/>
      <c r="E27" s="364"/>
      <c r="F27" s="364">
        <v>1605.6674</v>
      </c>
      <c r="G27" s="365"/>
    </row>
    <row r="28" spans="1:8" ht="15" x14ac:dyDescent="0.2">
      <c r="A28" s="344" t="s">
        <v>933</v>
      </c>
      <c r="B28" s="506"/>
      <c r="C28" s="507"/>
      <c r="D28" s="508"/>
      <c r="E28" s="506"/>
      <c r="F28" s="506"/>
      <c r="G28" s="506"/>
    </row>
    <row r="29" spans="1:8" ht="15" x14ac:dyDescent="0.2">
      <c r="A29" s="366" t="s">
        <v>525</v>
      </c>
      <c r="B29" s="366"/>
      <c r="C29" s="367"/>
      <c r="D29" s="368"/>
      <c r="E29" s="368"/>
      <c r="F29" s="368"/>
      <c r="G29" s="368"/>
    </row>
    <row r="30" spans="1:8" ht="15" x14ac:dyDescent="0.2">
      <c r="A30" s="354" t="s">
        <v>526</v>
      </c>
      <c r="B30" s="354"/>
      <c r="C30" s="354"/>
      <c r="D30" s="354"/>
      <c r="E30" s="354"/>
      <c r="F30" s="354"/>
      <c r="G30" s="354"/>
    </row>
    <row r="31" spans="1:8" ht="15" x14ac:dyDescent="0.2">
      <c r="A31" s="354" t="s">
        <v>527</v>
      </c>
      <c r="B31" s="354"/>
      <c r="C31" s="354"/>
      <c r="D31" s="354"/>
      <c r="E31" s="354"/>
      <c r="F31" s="354"/>
      <c r="G31" s="354"/>
    </row>
    <row r="32" spans="1:8" ht="15" x14ac:dyDescent="0.2">
      <c r="A32" s="423" t="s">
        <v>495</v>
      </c>
      <c r="B32" s="424" t="s">
        <v>496</v>
      </c>
      <c r="C32" s="344"/>
      <c r="D32" s="425"/>
      <c r="E32" s="425"/>
      <c r="F32" s="425"/>
      <c r="G32" s="425"/>
    </row>
    <row r="33" spans="1:7" ht="15" x14ac:dyDescent="0.2">
      <c r="A33" s="338" t="s">
        <v>497</v>
      </c>
      <c r="B33" s="499">
        <v>14.762174959999998</v>
      </c>
      <c r="C33" s="354"/>
      <c r="D33" s="425"/>
      <c r="E33" s="425"/>
      <c r="F33" s="425"/>
      <c r="G33" s="425"/>
    </row>
    <row r="34" spans="1:7" ht="15" x14ac:dyDescent="0.25">
      <c r="A34" s="338" t="s">
        <v>498</v>
      </c>
      <c r="B34" s="499">
        <v>14.430893079999999</v>
      </c>
      <c r="C34" s="18"/>
      <c r="D34" s="425"/>
      <c r="E34" s="425"/>
      <c r="F34" s="425"/>
      <c r="G34" s="425"/>
    </row>
    <row r="35" spans="1:7" ht="15" x14ac:dyDescent="0.2">
      <c r="A35" s="338" t="s">
        <v>499</v>
      </c>
      <c r="B35" s="499">
        <v>12</v>
      </c>
      <c r="C35" s="460"/>
      <c r="D35" s="425"/>
      <c r="E35" s="425"/>
      <c r="F35" s="425"/>
      <c r="G35" s="425"/>
    </row>
    <row r="36" spans="1:7" ht="15" x14ac:dyDescent="0.2">
      <c r="A36" s="338" t="s">
        <v>504</v>
      </c>
      <c r="B36" s="499">
        <v>15.243189329999998</v>
      </c>
      <c r="C36" s="425"/>
      <c r="D36" s="425"/>
      <c r="E36" s="425"/>
      <c r="F36" s="425"/>
      <c r="G36" s="425"/>
    </row>
    <row r="37" spans="1:7" ht="15" x14ac:dyDescent="0.2">
      <c r="A37" s="338" t="s">
        <v>505</v>
      </c>
      <c r="B37" s="499">
        <v>14.924565429999999</v>
      </c>
      <c r="C37" s="425"/>
      <c r="D37" s="425"/>
      <c r="E37" s="425"/>
      <c r="F37" s="425"/>
      <c r="G37" s="425"/>
    </row>
    <row r="38" spans="1:7" ht="15" x14ac:dyDescent="0.2">
      <c r="A38" s="338" t="s">
        <v>506</v>
      </c>
      <c r="B38" s="499">
        <v>12.6</v>
      </c>
      <c r="C38" s="425"/>
      <c r="D38" s="425"/>
      <c r="E38" s="425"/>
      <c r="F38" s="425"/>
      <c r="G38" s="425"/>
    </row>
    <row r="39" spans="1:7" ht="15" x14ac:dyDescent="0.2">
      <c r="A39" s="344" t="s">
        <v>528</v>
      </c>
      <c r="B39" s="344"/>
      <c r="C39" s="425"/>
      <c r="D39" s="425"/>
      <c r="E39" s="425"/>
      <c r="F39" s="425"/>
      <c r="G39" s="425"/>
    </row>
    <row r="40" spans="1:7" s="459" customFormat="1" ht="15" x14ac:dyDescent="0.2">
      <c r="A40" s="344" t="s">
        <v>534</v>
      </c>
      <c r="B40" s="344"/>
      <c r="C40" s="460"/>
      <c r="D40" s="460"/>
      <c r="E40" s="460"/>
      <c r="F40" s="460"/>
      <c r="G40" s="460"/>
    </row>
    <row r="41" spans="1:7" s="459" customFormat="1" ht="15" x14ac:dyDescent="0.25">
      <c r="A41" s="344" t="s">
        <v>529</v>
      </c>
      <c r="B41" s="18"/>
      <c r="C41" s="460"/>
      <c r="D41" s="460"/>
      <c r="E41" s="460"/>
      <c r="F41" s="460"/>
      <c r="G41" s="460"/>
    </row>
    <row r="42" spans="1:7" s="459" customFormat="1" ht="15" x14ac:dyDescent="0.25">
      <c r="A42" s="18" t="s">
        <v>530</v>
      </c>
      <c r="B42" s="460"/>
      <c r="C42" s="460"/>
      <c r="D42" s="460"/>
      <c r="E42" s="460"/>
      <c r="F42" s="460"/>
      <c r="G42" s="460"/>
    </row>
    <row r="43" spans="1:7" x14ac:dyDescent="0.2">
      <c r="A43" s="158" t="s">
        <v>930</v>
      </c>
    </row>
  </sheetData>
  <mergeCells count="5">
    <mergeCell ref="A1:F1"/>
    <mergeCell ref="A2:F2"/>
    <mergeCell ref="A18:G18"/>
    <mergeCell ref="B19:C19"/>
    <mergeCell ref="D19:G19"/>
  </mergeCells>
  <pageMargins left="0.78431372549019618" right="0.78431372549019618" top="0.98039215686274517" bottom="0.98039215686274517" header="0.50980392156862753" footer="0.50980392156862753"/>
  <pageSetup paperSize="9" scale="54" orientation="portrait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2" hidden="1" customWidth="1"/>
    <col min="2" max="2" width="59" style="3" customWidth="1"/>
    <col min="3" max="3" width="25" style="3" bestFit="1" customWidth="1"/>
    <col min="4" max="4" width="16.28515625" style="3" customWidth="1"/>
    <col min="5" max="7" width="15.42578125" style="3" customWidth="1"/>
    <col min="8" max="8" width="22" style="64" customWidth="1"/>
    <col min="9" max="9" width="15.140625" style="1" bestFit="1" customWidth="1"/>
    <col min="10" max="10" width="10.85546875" style="2" bestFit="1" customWidth="1"/>
    <col min="11" max="16384" width="9.140625" style="2"/>
  </cols>
  <sheetData>
    <row r="1" spans="1:9" hidden="1" x14ac:dyDescent="0.25">
      <c r="A1" s="24"/>
      <c r="B1" s="534" t="s">
        <v>0</v>
      </c>
      <c r="C1" s="535"/>
      <c r="D1" s="535"/>
      <c r="E1" s="535"/>
      <c r="F1" s="535"/>
      <c r="G1" s="535"/>
      <c r="H1" s="536"/>
    </row>
    <row r="2" spans="1:9" hidden="1" x14ac:dyDescent="0.25">
      <c r="A2" s="24"/>
      <c r="B2" s="537" t="s">
        <v>1</v>
      </c>
      <c r="C2" s="538"/>
      <c r="D2" s="538"/>
      <c r="E2" s="538"/>
      <c r="F2" s="538"/>
      <c r="G2" s="538"/>
      <c r="H2" s="539"/>
    </row>
    <row r="3" spans="1:9" x14ac:dyDescent="0.25">
      <c r="A3" s="24"/>
      <c r="B3" s="538" t="s">
        <v>929</v>
      </c>
      <c r="C3" s="538"/>
      <c r="D3" s="538"/>
      <c r="E3" s="538"/>
      <c r="F3" s="538"/>
      <c r="G3" s="538"/>
      <c r="H3" s="329"/>
    </row>
    <row r="4" spans="1:9" x14ac:dyDescent="0.25">
      <c r="A4" s="24"/>
      <c r="B4" s="538" t="s">
        <v>935</v>
      </c>
      <c r="C4" s="538"/>
      <c r="D4" s="538"/>
      <c r="E4" s="538"/>
      <c r="F4" s="538"/>
      <c r="G4" s="538"/>
      <c r="H4" s="329"/>
    </row>
    <row r="5" spans="1:9" x14ac:dyDescent="0.25">
      <c r="A5" s="24"/>
      <c r="B5" s="9" t="s">
        <v>2</v>
      </c>
      <c r="C5" s="67"/>
      <c r="D5" s="68"/>
      <c r="E5" s="69"/>
      <c r="F5" s="69"/>
      <c r="G5" s="69"/>
      <c r="H5" s="70"/>
    </row>
    <row r="6" spans="1:9" x14ac:dyDescent="0.25">
      <c r="A6" s="24"/>
      <c r="B6" s="9" t="s">
        <v>131</v>
      </c>
      <c r="C6" s="67"/>
      <c r="D6" s="71"/>
      <c r="E6" s="67"/>
      <c r="F6" s="67"/>
      <c r="G6" s="67"/>
      <c r="H6" s="72"/>
    </row>
    <row r="7" spans="1:9" x14ac:dyDescent="0.25">
      <c r="A7" s="24"/>
      <c r="B7" s="9" t="s">
        <v>514</v>
      </c>
      <c r="C7" s="15"/>
      <c r="D7" s="16"/>
      <c r="E7" s="15"/>
      <c r="F7" s="15"/>
      <c r="G7" s="15"/>
      <c r="H7" s="17"/>
    </row>
    <row r="8" spans="1:9" x14ac:dyDescent="0.25">
      <c r="A8" s="24"/>
      <c r="B8" s="9"/>
      <c r="C8" s="15"/>
      <c r="D8" s="16"/>
      <c r="E8" s="15"/>
      <c r="F8" s="15"/>
      <c r="G8" s="15"/>
      <c r="H8" s="17"/>
    </row>
    <row r="9" spans="1:9" s="24" customFormat="1" ht="35.1" customHeight="1" x14ac:dyDescent="0.25">
      <c r="B9" s="20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  <c r="I9" s="1"/>
    </row>
    <row r="10" spans="1:9" s="24" customFormat="1" x14ac:dyDescent="0.25">
      <c r="B10" s="29" t="s">
        <v>11</v>
      </c>
      <c r="C10" s="30"/>
      <c r="D10" s="31"/>
      <c r="E10" s="32"/>
      <c r="F10" s="33"/>
      <c r="G10" s="33"/>
      <c r="H10" s="45"/>
      <c r="I10" s="1"/>
    </row>
    <row r="11" spans="1:9" s="24" customFormat="1" x14ac:dyDescent="0.25">
      <c r="B11" s="29" t="s">
        <v>12</v>
      </c>
      <c r="C11" s="30"/>
      <c r="D11" s="31"/>
      <c r="E11" s="32"/>
      <c r="F11" s="33"/>
      <c r="G11" s="33"/>
      <c r="H11" s="34"/>
      <c r="I11" s="1"/>
    </row>
    <row r="12" spans="1:9" s="24" customFormat="1" x14ac:dyDescent="0.25">
      <c r="B12" s="35" t="s">
        <v>13</v>
      </c>
      <c r="C12" s="30"/>
      <c r="D12" s="36"/>
      <c r="E12" s="32"/>
      <c r="F12" s="33"/>
      <c r="G12" s="33"/>
      <c r="H12" s="34"/>
      <c r="I12" s="1"/>
    </row>
    <row r="13" spans="1:9" s="24" customFormat="1" x14ac:dyDescent="0.25">
      <c r="B13" s="159" t="s">
        <v>63</v>
      </c>
      <c r="C13" s="30" t="s">
        <v>15</v>
      </c>
      <c r="D13" s="36">
        <v>2800</v>
      </c>
      <c r="E13" s="32">
        <v>30494.95</v>
      </c>
      <c r="F13" s="33">
        <v>4.37</v>
      </c>
      <c r="G13" s="33">
        <v>6.7100000000000009</v>
      </c>
      <c r="H13" s="449" t="s">
        <v>139</v>
      </c>
      <c r="I13" s="1"/>
    </row>
    <row r="14" spans="1:9" s="24" customFormat="1" x14ac:dyDescent="0.25">
      <c r="B14" s="159" t="s">
        <v>45</v>
      </c>
      <c r="C14" s="30" t="s">
        <v>15</v>
      </c>
      <c r="D14" s="36">
        <v>2450</v>
      </c>
      <c r="E14" s="32">
        <v>27295.37</v>
      </c>
      <c r="F14" s="33">
        <v>3.91</v>
      </c>
      <c r="G14" s="33">
        <v>6.854099999999999</v>
      </c>
      <c r="H14" s="449" t="s">
        <v>132</v>
      </c>
      <c r="I14" s="1"/>
    </row>
    <row r="15" spans="1:9" s="24" customFormat="1" x14ac:dyDescent="0.25">
      <c r="B15" s="159" t="s">
        <v>47</v>
      </c>
      <c r="C15" s="30" t="s">
        <v>15</v>
      </c>
      <c r="D15" s="36">
        <v>2250</v>
      </c>
      <c r="E15" s="32">
        <v>23682.74</v>
      </c>
      <c r="F15" s="33">
        <v>3.4</v>
      </c>
      <c r="G15" s="33">
        <v>6.7700000000000014</v>
      </c>
      <c r="H15" s="449" t="s">
        <v>271</v>
      </c>
      <c r="I15" s="1"/>
    </row>
    <row r="16" spans="1:9" s="24" customFormat="1" x14ac:dyDescent="0.25">
      <c r="B16" s="159" t="s">
        <v>23</v>
      </c>
      <c r="C16" s="30" t="s">
        <v>41</v>
      </c>
      <c r="D16" s="36">
        <v>2200</v>
      </c>
      <c r="E16" s="32">
        <v>23252.560000000001</v>
      </c>
      <c r="F16" s="33">
        <v>3.33</v>
      </c>
      <c r="G16" s="33">
        <v>6.8615999999999993</v>
      </c>
      <c r="H16" s="449" t="s">
        <v>158</v>
      </c>
      <c r="I16" s="1"/>
    </row>
    <row r="17" spans="2:16" s="24" customFormat="1" x14ac:dyDescent="0.25">
      <c r="B17" s="159" t="s">
        <v>263</v>
      </c>
      <c r="C17" s="30" t="s">
        <v>15</v>
      </c>
      <c r="D17" s="36">
        <v>2100</v>
      </c>
      <c r="E17" s="32">
        <v>22865.78</v>
      </c>
      <c r="F17" s="33">
        <v>3.28</v>
      </c>
      <c r="G17" s="33">
        <v>6.3997000000000002</v>
      </c>
      <c r="H17" s="449" t="s">
        <v>267</v>
      </c>
      <c r="I17" s="1"/>
    </row>
    <row r="18" spans="2:16" s="24" customFormat="1" x14ac:dyDescent="0.25">
      <c r="B18" s="159" t="s">
        <v>263</v>
      </c>
      <c r="C18" s="30" t="s">
        <v>15</v>
      </c>
      <c r="D18" s="36">
        <v>1650</v>
      </c>
      <c r="E18" s="32">
        <v>18528.53</v>
      </c>
      <c r="F18" s="33">
        <v>2.66</v>
      </c>
      <c r="G18" s="33">
        <v>6.3997000000000002</v>
      </c>
      <c r="H18" s="449" t="s">
        <v>136</v>
      </c>
      <c r="I18" s="1"/>
    </row>
    <row r="19" spans="2:16" s="24" customFormat="1" x14ac:dyDescent="0.25">
      <c r="B19" s="159" t="s">
        <v>53</v>
      </c>
      <c r="C19" s="30" t="s">
        <v>39</v>
      </c>
      <c r="D19" s="36">
        <v>1650</v>
      </c>
      <c r="E19" s="32">
        <v>18263.169999999998</v>
      </c>
      <c r="F19" s="33">
        <v>2.62</v>
      </c>
      <c r="G19" s="33">
        <v>6.83</v>
      </c>
      <c r="H19" s="449" t="s">
        <v>140</v>
      </c>
      <c r="I19" s="1"/>
    </row>
    <row r="20" spans="2:16" s="24" customFormat="1" x14ac:dyDescent="0.25">
      <c r="B20" s="159" t="s">
        <v>57</v>
      </c>
      <c r="C20" s="30" t="s">
        <v>15</v>
      </c>
      <c r="D20" s="36">
        <v>1550</v>
      </c>
      <c r="E20" s="32">
        <v>17223.86</v>
      </c>
      <c r="F20" s="33">
        <v>2.4700000000000002</v>
      </c>
      <c r="G20" s="33">
        <v>6.6849999999999996</v>
      </c>
      <c r="H20" s="449" t="s">
        <v>138</v>
      </c>
      <c r="I20" s="1"/>
    </row>
    <row r="21" spans="2:16" s="24" customFormat="1" x14ac:dyDescent="0.25">
      <c r="B21" s="159" t="s">
        <v>14</v>
      </c>
      <c r="C21" s="30" t="s">
        <v>15</v>
      </c>
      <c r="D21" s="36">
        <v>1550</v>
      </c>
      <c r="E21" s="32">
        <v>16953.82</v>
      </c>
      <c r="F21" s="33">
        <v>2.4300000000000002</v>
      </c>
      <c r="G21" s="33">
        <v>6.8650000000000002</v>
      </c>
      <c r="H21" s="449" t="s">
        <v>151</v>
      </c>
      <c r="I21" s="1"/>
    </row>
    <row r="22" spans="2:16" s="24" customFormat="1" x14ac:dyDescent="0.25">
      <c r="B22" s="159" t="s">
        <v>63</v>
      </c>
      <c r="C22" s="30" t="s">
        <v>15</v>
      </c>
      <c r="D22" s="36">
        <v>1500</v>
      </c>
      <c r="E22" s="32">
        <v>16664.150000000001</v>
      </c>
      <c r="F22" s="33">
        <v>2.39</v>
      </c>
      <c r="G22" s="33">
        <v>6.7100000000000009</v>
      </c>
      <c r="H22" s="449" t="s">
        <v>134</v>
      </c>
      <c r="I22" s="1"/>
    </row>
    <row r="23" spans="2:16" s="24" customFormat="1" x14ac:dyDescent="0.25">
      <c r="B23" s="159" t="s">
        <v>14</v>
      </c>
      <c r="C23" s="30" t="s">
        <v>15</v>
      </c>
      <c r="D23" s="36">
        <v>1450</v>
      </c>
      <c r="E23" s="32">
        <v>15734.35</v>
      </c>
      <c r="F23" s="33">
        <v>2.2599999999999998</v>
      </c>
      <c r="G23" s="33">
        <v>6.8650000000000002</v>
      </c>
      <c r="H23" s="449" t="s">
        <v>16</v>
      </c>
      <c r="I23" s="1"/>
    </row>
    <row r="24" spans="2:16" s="24" customFormat="1" x14ac:dyDescent="0.25">
      <c r="B24" s="159" t="s">
        <v>14</v>
      </c>
      <c r="C24" s="30" t="s">
        <v>15</v>
      </c>
      <c r="D24" s="36">
        <v>1350</v>
      </c>
      <c r="E24" s="32">
        <v>14688.01</v>
      </c>
      <c r="F24" s="33">
        <v>2.11</v>
      </c>
      <c r="G24" s="33">
        <v>6.8650000000000002</v>
      </c>
      <c r="H24" s="449" t="s">
        <v>293</v>
      </c>
      <c r="I24" s="1"/>
    </row>
    <row r="25" spans="2:16" s="24" customFormat="1" x14ac:dyDescent="0.25">
      <c r="B25" s="159" t="s">
        <v>42</v>
      </c>
      <c r="C25" s="30" t="s">
        <v>15</v>
      </c>
      <c r="D25" s="36">
        <v>1300</v>
      </c>
      <c r="E25" s="32">
        <v>14224.67</v>
      </c>
      <c r="F25" s="37">
        <v>2.04</v>
      </c>
      <c r="G25" s="33">
        <v>6.9899000000000004</v>
      </c>
      <c r="H25" s="449" t="s">
        <v>133</v>
      </c>
      <c r="I25" s="1"/>
      <c r="J25" s="2"/>
      <c r="K25" s="160"/>
      <c r="L25" s="2"/>
      <c r="M25" s="2"/>
      <c r="N25" s="2"/>
      <c r="O25" s="2"/>
      <c r="P25" s="2"/>
    </row>
    <row r="26" spans="2:16" s="24" customFormat="1" x14ac:dyDescent="0.25">
      <c r="B26" s="159" t="s">
        <v>55</v>
      </c>
      <c r="C26" s="30" t="s">
        <v>15</v>
      </c>
      <c r="D26" s="36">
        <v>1250</v>
      </c>
      <c r="E26" s="32">
        <v>13477.7</v>
      </c>
      <c r="F26" s="37">
        <v>1.93</v>
      </c>
      <c r="G26" s="33">
        <v>6.6849999999999996</v>
      </c>
      <c r="H26" s="449" t="s">
        <v>338</v>
      </c>
      <c r="I26" s="1"/>
      <c r="J26" s="2"/>
      <c r="K26" s="160"/>
      <c r="L26" s="2"/>
      <c r="M26" s="2"/>
      <c r="N26" s="2"/>
      <c r="O26" s="2"/>
      <c r="P26" s="2"/>
    </row>
    <row r="27" spans="2:16" s="24" customFormat="1" x14ac:dyDescent="0.25">
      <c r="B27" s="159" t="s">
        <v>23</v>
      </c>
      <c r="C27" s="30" t="s">
        <v>41</v>
      </c>
      <c r="D27" s="36">
        <v>1250</v>
      </c>
      <c r="E27" s="32">
        <v>12931.84</v>
      </c>
      <c r="F27" s="37">
        <v>1.85</v>
      </c>
      <c r="G27" s="33">
        <v>6.8381999999999996</v>
      </c>
      <c r="H27" s="449" t="s">
        <v>270</v>
      </c>
      <c r="I27" s="1"/>
      <c r="J27" s="2"/>
      <c r="K27" s="160"/>
      <c r="L27" s="2"/>
      <c r="M27" s="2"/>
      <c r="N27" s="2"/>
      <c r="O27" s="2"/>
      <c r="P27" s="2"/>
    </row>
    <row r="28" spans="2:16" s="24" customFormat="1" x14ac:dyDescent="0.25">
      <c r="B28" s="159" t="s">
        <v>439</v>
      </c>
      <c r="C28" s="30" t="s">
        <v>15</v>
      </c>
      <c r="D28" s="36">
        <v>1100</v>
      </c>
      <c r="E28" s="32">
        <v>12068.16</v>
      </c>
      <c r="F28" s="37">
        <v>1.73</v>
      </c>
      <c r="G28" s="33">
        <v>6.8609</v>
      </c>
      <c r="H28" s="449" t="s">
        <v>440</v>
      </c>
      <c r="I28" s="1"/>
      <c r="J28" s="2"/>
      <c r="K28" s="160"/>
      <c r="L28" s="2"/>
      <c r="M28" s="2"/>
      <c r="N28" s="2"/>
      <c r="O28" s="2"/>
      <c r="P28" s="2"/>
    </row>
    <row r="29" spans="2:16" s="24" customFormat="1" x14ac:dyDescent="0.25">
      <c r="B29" s="159" t="s">
        <v>57</v>
      </c>
      <c r="C29" s="30" t="s">
        <v>15</v>
      </c>
      <c r="D29" s="36">
        <v>1050</v>
      </c>
      <c r="E29" s="32">
        <v>11411.78</v>
      </c>
      <c r="F29" s="37">
        <v>1.64</v>
      </c>
      <c r="G29" s="33">
        <v>6.3949999999999996</v>
      </c>
      <c r="H29" s="449" t="s">
        <v>172</v>
      </c>
      <c r="I29" s="1"/>
      <c r="J29" s="2"/>
      <c r="K29" s="160"/>
      <c r="L29" s="2"/>
      <c r="M29" s="2"/>
      <c r="N29" s="2"/>
      <c r="O29" s="2"/>
      <c r="P29" s="2"/>
    </row>
    <row r="30" spans="2:16" s="24" customFormat="1" x14ac:dyDescent="0.25">
      <c r="B30" s="159" t="s">
        <v>47</v>
      </c>
      <c r="C30" s="30" t="s">
        <v>15</v>
      </c>
      <c r="D30" s="36">
        <v>1000</v>
      </c>
      <c r="E30" s="32">
        <v>10819.94</v>
      </c>
      <c r="F30" s="37">
        <v>1.55</v>
      </c>
      <c r="G30" s="33">
        <v>6.8000000000000007</v>
      </c>
      <c r="H30" s="449" t="s">
        <v>167</v>
      </c>
      <c r="I30" s="1"/>
      <c r="J30" s="2"/>
      <c r="K30" s="160"/>
      <c r="L30" s="2"/>
      <c r="M30" s="2"/>
      <c r="N30" s="2"/>
      <c r="O30" s="2"/>
      <c r="P30" s="2"/>
    </row>
    <row r="31" spans="2:16" s="24" customFormat="1" x14ac:dyDescent="0.25">
      <c r="B31" s="159" t="s">
        <v>53</v>
      </c>
      <c r="C31" s="30" t="s">
        <v>39</v>
      </c>
      <c r="D31" s="36">
        <v>950</v>
      </c>
      <c r="E31" s="32">
        <v>10484.35</v>
      </c>
      <c r="F31" s="37">
        <v>1.5</v>
      </c>
      <c r="G31" s="33">
        <v>6.81</v>
      </c>
      <c r="H31" s="449" t="s">
        <v>137</v>
      </c>
      <c r="I31" s="1"/>
      <c r="J31" s="2"/>
      <c r="K31" s="160"/>
      <c r="L31" s="2"/>
      <c r="M31" s="2"/>
      <c r="N31" s="2"/>
      <c r="O31" s="2"/>
      <c r="P31" s="2"/>
    </row>
    <row r="32" spans="2:16" s="24" customFormat="1" x14ac:dyDescent="0.25">
      <c r="B32" s="159" t="s">
        <v>59</v>
      </c>
      <c r="C32" s="30" t="s">
        <v>15</v>
      </c>
      <c r="D32" s="36">
        <v>750</v>
      </c>
      <c r="E32" s="32">
        <v>8531.7900000000009</v>
      </c>
      <c r="F32" s="37">
        <v>1.22</v>
      </c>
      <c r="G32" s="33">
        <v>6.8585999999999991</v>
      </c>
      <c r="H32" s="449" t="s">
        <v>145</v>
      </c>
      <c r="I32" s="1"/>
      <c r="J32" s="2"/>
      <c r="K32" s="160"/>
      <c r="L32" s="2"/>
      <c r="M32" s="2"/>
      <c r="N32" s="2"/>
      <c r="O32" s="2"/>
      <c r="P32" s="2"/>
    </row>
    <row r="33" spans="2:16" s="24" customFormat="1" x14ac:dyDescent="0.25">
      <c r="B33" s="159" t="s">
        <v>23</v>
      </c>
      <c r="C33" s="30" t="s">
        <v>15</v>
      </c>
      <c r="D33" s="36">
        <v>750</v>
      </c>
      <c r="E33" s="32">
        <v>8210.5499999999993</v>
      </c>
      <c r="F33" s="37">
        <v>1.18</v>
      </c>
      <c r="G33" s="33">
        <v>6.8349999999999991</v>
      </c>
      <c r="H33" s="449" t="s">
        <v>141</v>
      </c>
      <c r="I33" s="1"/>
      <c r="J33" s="2"/>
      <c r="K33" s="160"/>
      <c r="L33" s="2"/>
      <c r="M33" s="2"/>
      <c r="N33" s="2"/>
      <c r="O33" s="2"/>
      <c r="P33" s="2"/>
    </row>
    <row r="34" spans="2:16" s="24" customFormat="1" x14ac:dyDescent="0.25">
      <c r="B34" s="159" t="s">
        <v>14</v>
      </c>
      <c r="C34" s="30" t="s">
        <v>15</v>
      </c>
      <c r="D34" s="36">
        <v>750</v>
      </c>
      <c r="E34" s="32">
        <v>8251.49</v>
      </c>
      <c r="F34" s="37">
        <v>1.18</v>
      </c>
      <c r="G34" s="33">
        <v>6.8600000000000012</v>
      </c>
      <c r="H34" s="449" t="s">
        <v>278</v>
      </c>
      <c r="I34" s="1"/>
      <c r="J34" s="2"/>
      <c r="K34" s="160"/>
      <c r="L34" s="2"/>
      <c r="M34" s="2"/>
      <c r="N34" s="2"/>
      <c r="O34" s="2"/>
      <c r="P34" s="2"/>
    </row>
    <row r="35" spans="2:16" s="24" customFormat="1" x14ac:dyDescent="0.25">
      <c r="B35" s="159" t="s">
        <v>47</v>
      </c>
      <c r="C35" s="30" t="s">
        <v>39</v>
      </c>
      <c r="D35" s="36">
        <v>600</v>
      </c>
      <c r="E35" s="32">
        <v>6764.06</v>
      </c>
      <c r="F35" s="37">
        <v>0.97</v>
      </c>
      <c r="G35" s="33">
        <v>6.81</v>
      </c>
      <c r="H35" s="449" t="s">
        <v>142</v>
      </c>
      <c r="I35" s="1"/>
      <c r="J35" s="2"/>
      <c r="K35" s="160"/>
      <c r="L35" s="2"/>
      <c r="M35" s="2"/>
      <c r="N35" s="2"/>
      <c r="O35" s="2"/>
      <c r="P35" s="2"/>
    </row>
    <row r="36" spans="2:16" s="24" customFormat="1" x14ac:dyDescent="0.25">
      <c r="B36" s="159" t="s">
        <v>47</v>
      </c>
      <c r="C36" s="30" t="s">
        <v>15</v>
      </c>
      <c r="D36" s="36">
        <v>529</v>
      </c>
      <c r="E36" s="32">
        <v>5979.41</v>
      </c>
      <c r="F36" s="37">
        <v>0.86</v>
      </c>
      <c r="G36" s="33">
        <v>6.81</v>
      </c>
      <c r="H36" s="449" t="s">
        <v>143</v>
      </c>
      <c r="I36" s="1"/>
      <c r="J36" s="2"/>
      <c r="K36" s="160"/>
      <c r="L36" s="2"/>
      <c r="M36" s="2"/>
      <c r="N36" s="2"/>
      <c r="O36" s="2"/>
      <c r="P36" s="2"/>
    </row>
    <row r="37" spans="2:16" s="24" customFormat="1" x14ac:dyDescent="0.25">
      <c r="B37" s="159" t="s">
        <v>59</v>
      </c>
      <c r="C37" s="30" t="s">
        <v>15</v>
      </c>
      <c r="D37" s="36">
        <v>550</v>
      </c>
      <c r="E37" s="32">
        <v>5668.06</v>
      </c>
      <c r="F37" s="37">
        <v>0.81</v>
      </c>
      <c r="G37" s="33">
        <v>6.88</v>
      </c>
      <c r="H37" s="449" t="s">
        <v>366</v>
      </c>
      <c r="I37" s="1"/>
      <c r="J37" s="2"/>
      <c r="K37" s="160"/>
      <c r="L37" s="2"/>
      <c r="M37" s="2"/>
      <c r="N37" s="2"/>
      <c r="O37" s="2"/>
      <c r="P37" s="2"/>
    </row>
    <row r="38" spans="2:16" s="24" customFormat="1" x14ac:dyDescent="0.25">
      <c r="B38" s="159" t="s">
        <v>47</v>
      </c>
      <c r="C38" s="30" t="s">
        <v>15</v>
      </c>
      <c r="D38" s="36">
        <v>500</v>
      </c>
      <c r="E38" s="32">
        <v>5572.41</v>
      </c>
      <c r="F38" s="37">
        <v>0.8</v>
      </c>
      <c r="G38" s="33">
        <v>6.8000000000000007</v>
      </c>
      <c r="H38" s="449" t="s">
        <v>153</v>
      </c>
      <c r="I38" s="1"/>
      <c r="J38" s="2"/>
      <c r="K38" s="160"/>
      <c r="L38" s="2"/>
      <c r="M38" s="2"/>
      <c r="N38" s="2"/>
      <c r="O38" s="2"/>
      <c r="P38" s="2"/>
    </row>
    <row r="39" spans="2:16" s="24" customFormat="1" x14ac:dyDescent="0.25">
      <c r="B39" s="159" t="s">
        <v>14</v>
      </c>
      <c r="C39" s="30" t="s">
        <v>15</v>
      </c>
      <c r="D39" s="36">
        <v>500</v>
      </c>
      <c r="E39" s="32">
        <v>5582.6</v>
      </c>
      <c r="F39" s="37">
        <v>0.8</v>
      </c>
      <c r="G39" s="33">
        <v>6.8650000000000002</v>
      </c>
      <c r="H39" s="449" t="s">
        <v>269</v>
      </c>
      <c r="I39" s="1"/>
      <c r="J39" s="2"/>
      <c r="K39" s="160"/>
      <c r="L39" s="2"/>
      <c r="M39" s="2"/>
      <c r="N39" s="2"/>
      <c r="O39" s="2"/>
      <c r="P39" s="2"/>
    </row>
    <row r="40" spans="2:16" s="24" customFormat="1" x14ac:dyDescent="0.25">
      <c r="B40" s="159" t="s">
        <v>42</v>
      </c>
      <c r="C40" s="30" t="s">
        <v>15</v>
      </c>
      <c r="D40" s="36">
        <v>500</v>
      </c>
      <c r="E40" s="32">
        <v>5507.19</v>
      </c>
      <c r="F40" s="37">
        <v>0.79</v>
      </c>
      <c r="G40" s="33">
        <v>6.9899000000000004</v>
      </c>
      <c r="H40" s="449" t="s">
        <v>148</v>
      </c>
      <c r="I40" s="1"/>
      <c r="J40" s="2"/>
      <c r="K40" s="160"/>
      <c r="L40" s="2"/>
      <c r="M40" s="2"/>
      <c r="N40" s="2"/>
      <c r="O40" s="2"/>
      <c r="P40" s="2"/>
    </row>
    <row r="41" spans="2:16" s="24" customFormat="1" x14ac:dyDescent="0.25">
      <c r="B41" s="159" t="s">
        <v>23</v>
      </c>
      <c r="C41" s="30" t="s">
        <v>15</v>
      </c>
      <c r="D41" s="36">
        <v>500</v>
      </c>
      <c r="E41" s="32">
        <v>5440.24</v>
      </c>
      <c r="F41" s="37">
        <v>0.78</v>
      </c>
      <c r="G41" s="33">
        <v>6.8348999999999993</v>
      </c>
      <c r="H41" s="449" t="s">
        <v>144</v>
      </c>
      <c r="I41" s="1"/>
      <c r="J41" s="2"/>
      <c r="K41" s="160"/>
      <c r="L41" s="2"/>
      <c r="M41" s="2"/>
      <c r="N41" s="2"/>
      <c r="O41" s="2"/>
      <c r="P41" s="2"/>
    </row>
    <row r="42" spans="2:16" s="24" customFormat="1" x14ac:dyDescent="0.25">
      <c r="B42" s="159" t="s">
        <v>57</v>
      </c>
      <c r="C42" s="30" t="s">
        <v>15</v>
      </c>
      <c r="D42" s="36">
        <v>500</v>
      </c>
      <c r="E42" s="32">
        <v>5440.05</v>
      </c>
      <c r="F42" s="37">
        <v>0.78</v>
      </c>
      <c r="G42" s="33">
        <v>6.7549000000000001</v>
      </c>
      <c r="H42" s="449" t="s">
        <v>285</v>
      </c>
      <c r="I42" s="1"/>
      <c r="J42" s="2"/>
      <c r="K42" s="160"/>
      <c r="L42" s="2"/>
      <c r="M42" s="2"/>
      <c r="N42" s="2"/>
      <c r="O42" s="2"/>
      <c r="P42" s="2"/>
    </row>
    <row r="43" spans="2:16" s="24" customFormat="1" x14ac:dyDescent="0.25">
      <c r="B43" s="159" t="s">
        <v>149</v>
      </c>
      <c r="C43" s="30" t="s">
        <v>135</v>
      </c>
      <c r="D43" s="36">
        <v>450</v>
      </c>
      <c r="E43" s="32">
        <v>5073.07</v>
      </c>
      <c r="F43" s="37">
        <v>0.73</v>
      </c>
      <c r="G43" s="33">
        <v>6.9298999999999999</v>
      </c>
      <c r="H43" s="449" t="s">
        <v>150</v>
      </c>
      <c r="I43" s="1"/>
      <c r="J43" s="2"/>
      <c r="K43" s="160"/>
      <c r="L43" s="2"/>
      <c r="M43" s="2"/>
      <c r="N43" s="2"/>
      <c r="O43" s="2"/>
      <c r="P43" s="2"/>
    </row>
    <row r="44" spans="2:16" s="24" customFormat="1" x14ac:dyDescent="0.25">
      <c r="B44" s="159" t="s">
        <v>23</v>
      </c>
      <c r="C44" s="30" t="s">
        <v>44</v>
      </c>
      <c r="D44" s="36">
        <v>500</v>
      </c>
      <c r="E44" s="32">
        <v>4990.66</v>
      </c>
      <c r="F44" s="37">
        <v>0.72</v>
      </c>
      <c r="G44" s="33">
        <v>6.8615999999999993</v>
      </c>
      <c r="H44" s="449" t="s">
        <v>441</v>
      </c>
      <c r="I44" s="1"/>
      <c r="J44" s="2"/>
      <c r="K44" s="160"/>
      <c r="L44" s="2"/>
      <c r="M44" s="2"/>
      <c r="N44" s="2"/>
      <c r="O44" s="2"/>
      <c r="P44" s="2"/>
    </row>
    <row r="45" spans="2:16" s="24" customFormat="1" x14ac:dyDescent="0.25">
      <c r="B45" s="159" t="s">
        <v>23</v>
      </c>
      <c r="C45" s="30" t="s">
        <v>44</v>
      </c>
      <c r="D45" s="36">
        <v>500</v>
      </c>
      <c r="E45" s="32">
        <v>4982.58</v>
      </c>
      <c r="F45" s="37">
        <v>0.71</v>
      </c>
      <c r="G45" s="33">
        <v>6.9</v>
      </c>
      <c r="H45" s="449" t="s">
        <v>442</v>
      </c>
      <c r="I45" s="1"/>
      <c r="J45" s="2"/>
      <c r="K45" s="160"/>
      <c r="L45" s="2"/>
      <c r="M45" s="2"/>
      <c r="N45" s="2"/>
      <c r="O45" s="2"/>
      <c r="P45" s="2"/>
    </row>
    <row r="46" spans="2:16" s="24" customFormat="1" x14ac:dyDescent="0.25">
      <c r="B46" s="159" t="s">
        <v>23</v>
      </c>
      <c r="C46" s="30" t="s">
        <v>15</v>
      </c>
      <c r="D46" s="36">
        <v>350</v>
      </c>
      <c r="E46" s="32">
        <v>3896.16</v>
      </c>
      <c r="F46" s="37">
        <v>0.56000000000000005</v>
      </c>
      <c r="G46" s="33">
        <v>6.8327999999999998</v>
      </c>
      <c r="H46" s="449" t="s">
        <v>24</v>
      </c>
      <c r="I46" s="1"/>
      <c r="J46" s="2"/>
      <c r="K46" s="160"/>
      <c r="L46" s="2"/>
      <c r="M46" s="2"/>
      <c r="N46" s="2"/>
      <c r="O46" s="2"/>
      <c r="P46" s="2"/>
    </row>
    <row r="47" spans="2:16" s="24" customFormat="1" x14ac:dyDescent="0.25">
      <c r="B47" s="159" t="s">
        <v>23</v>
      </c>
      <c r="C47" s="30" t="s">
        <v>15</v>
      </c>
      <c r="D47" s="36">
        <v>350</v>
      </c>
      <c r="E47" s="32">
        <v>3903.5</v>
      </c>
      <c r="F47" s="37">
        <v>0.56000000000000005</v>
      </c>
      <c r="G47" s="33">
        <v>6.8349999999999991</v>
      </c>
      <c r="H47" s="449" t="s">
        <v>152</v>
      </c>
      <c r="I47" s="1"/>
      <c r="J47" s="2"/>
      <c r="K47" s="160"/>
      <c r="L47" s="2"/>
      <c r="M47" s="2"/>
      <c r="N47" s="2"/>
      <c r="O47" s="2"/>
      <c r="P47" s="2"/>
    </row>
    <row r="48" spans="2:16" s="24" customFormat="1" x14ac:dyDescent="0.25">
      <c r="B48" s="159" t="s">
        <v>23</v>
      </c>
      <c r="C48" s="30" t="s">
        <v>15</v>
      </c>
      <c r="D48" s="36">
        <v>300</v>
      </c>
      <c r="E48" s="32">
        <v>3266.41</v>
      </c>
      <c r="F48" s="37">
        <v>0.47</v>
      </c>
      <c r="G48" s="33">
        <v>6.7598999999999991</v>
      </c>
      <c r="H48" s="449" t="s">
        <v>154</v>
      </c>
      <c r="I48" s="1"/>
      <c r="J48" s="2"/>
      <c r="K48" s="160"/>
      <c r="L48" s="2"/>
      <c r="M48" s="2"/>
      <c r="N48" s="2"/>
      <c r="O48" s="2"/>
      <c r="P48" s="2"/>
    </row>
    <row r="49" spans="2:16" s="24" customFormat="1" x14ac:dyDescent="0.25">
      <c r="B49" s="159" t="s">
        <v>53</v>
      </c>
      <c r="C49" s="30" t="s">
        <v>41</v>
      </c>
      <c r="D49" s="36">
        <v>250</v>
      </c>
      <c r="E49" s="32">
        <v>2871.13</v>
      </c>
      <c r="F49" s="37">
        <v>0.41</v>
      </c>
      <c r="G49" s="33">
        <v>6.7519999999999998</v>
      </c>
      <c r="H49" s="449" t="s">
        <v>155</v>
      </c>
      <c r="I49" s="1"/>
      <c r="J49" s="2"/>
      <c r="K49" s="160"/>
      <c r="L49" s="2"/>
      <c r="M49" s="2"/>
      <c r="N49" s="2"/>
      <c r="O49" s="2"/>
      <c r="P49" s="2"/>
    </row>
    <row r="50" spans="2:16" s="24" customFormat="1" x14ac:dyDescent="0.25">
      <c r="B50" s="159" t="s">
        <v>47</v>
      </c>
      <c r="C50" s="30" t="s">
        <v>15</v>
      </c>
      <c r="D50" s="36">
        <v>250</v>
      </c>
      <c r="E50" s="32">
        <v>2844.31</v>
      </c>
      <c r="F50" s="37">
        <v>0.41</v>
      </c>
      <c r="G50" s="33">
        <v>6.7499000000000002</v>
      </c>
      <c r="H50" s="449" t="s">
        <v>156</v>
      </c>
      <c r="I50" s="1"/>
      <c r="J50" s="2"/>
      <c r="K50" s="160"/>
      <c r="L50" s="2"/>
      <c r="M50" s="2"/>
      <c r="N50" s="2"/>
      <c r="O50" s="2"/>
      <c r="P50" s="2"/>
    </row>
    <row r="51" spans="2:16" s="24" customFormat="1" x14ac:dyDescent="0.25">
      <c r="B51" s="159" t="s">
        <v>47</v>
      </c>
      <c r="C51" s="30" t="s">
        <v>39</v>
      </c>
      <c r="D51" s="36">
        <v>250</v>
      </c>
      <c r="E51" s="32">
        <v>2805.94</v>
      </c>
      <c r="F51" s="37">
        <v>0.4</v>
      </c>
      <c r="G51" s="33">
        <v>6.3250000000000002</v>
      </c>
      <c r="H51" s="449" t="s">
        <v>159</v>
      </c>
      <c r="I51" s="1"/>
      <c r="J51" s="2"/>
      <c r="K51" s="160"/>
      <c r="L51" s="2"/>
      <c r="M51" s="2"/>
      <c r="N51" s="2"/>
      <c r="O51" s="2"/>
      <c r="P51" s="2"/>
    </row>
    <row r="52" spans="2:16" s="24" customFormat="1" x14ac:dyDescent="0.25">
      <c r="B52" s="159" t="s">
        <v>47</v>
      </c>
      <c r="C52" s="30" t="s">
        <v>15</v>
      </c>
      <c r="D52" s="36">
        <v>250</v>
      </c>
      <c r="E52" s="32">
        <v>2790.53</v>
      </c>
      <c r="F52" s="37">
        <v>0.4</v>
      </c>
      <c r="G52" s="33">
        <v>6.8000000000000007</v>
      </c>
      <c r="H52" s="449" t="s">
        <v>373</v>
      </c>
      <c r="I52" s="1"/>
      <c r="J52" s="2"/>
      <c r="K52" s="160"/>
      <c r="L52" s="2"/>
      <c r="M52" s="2"/>
      <c r="N52" s="2"/>
      <c r="O52" s="2"/>
      <c r="P52" s="2"/>
    </row>
    <row r="53" spans="2:16" s="24" customFormat="1" x14ac:dyDescent="0.25">
      <c r="B53" s="159" t="s">
        <v>14</v>
      </c>
      <c r="C53" s="30" t="s">
        <v>15</v>
      </c>
      <c r="D53" s="36">
        <v>250</v>
      </c>
      <c r="E53" s="32">
        <v>2760.74</v>
      </c>
      <c r="F53" s="37">
        <v>0.4</v>
      </c>
      <c r="G53" s="33">
        <v>6.8650000000000002</v>
      </c>
      <c r="H53" s="449" t="s">
        <v>146</v>
      </c>
      <c r="I53" s="1"/>
      <c r="J53" s="2"/>
      <c r="K53" s="160"/>
      <c r="L53" s="2"/>
      <c r="M53" s="2"/>
      <c r="N53" s="2"/>
      <c r="O53" s="2"/>
      <c r="P53" s="2"/>
    </row>
    <row r="54" spans="2:16" s="24" customFormat="1" x14ac:dyDescent="0.25">
      <c r="B54" s="159" t="s">
        <v>42</v>
      </c>
      <c r="C54" s="30" t="s">
        <v>15</v>
      </c>
      <c r="D54" s="36">
        <v>250</v>
      </c>
      <c r="E54" s="32">
        <v>2583.71</v>
      </c>
      <c r="F54" s="37">
        <v>0.37</v>
      </c>
      <c r="G54" s="33">
        <v>6.98</v>
      </c>
      <c r="H54" s="449" t="s">
        <v>268</v>
      </c>
      <c r="I54" s="1"/>
      <c r="J54" s="2"/>
      <c r="K54" s="160"/>
      <c r="L54" s="2"/>
      <c r="M54" s="2"/>
      <c r="N54" s="2"/>
      <c r="O54" s="2"/>
      <c r="P54" s="2"/>
    </row>
    <row r="55" spans="2:16" s="24" customFormat="1" x14ac:dyDescent="0.25">
      <c r="B55" s="159" t="s">
        <v>53</v>
      </c>
      <c r="C55" s="30" t="s">
        <v>39</v>
      </c>
      <c r="D55" s="36">
        <v>200</v>
      </c>
      <c r="E55" s="32">
        <v>2247.3200000000002</v>
      </c>
      <c r="F55" s="37">
        <v>0.32</v>
      </c>
      <c r="G55" s="33">
        <v>6.8220000000000001</v>
      </c>
      <c r="H55" s="449" t="s">
        <v>160</v>
      </c>
      <c r="I55" s="1"/>
      <c r="J55" s="2"/>
      <c r="K55" s="160"/>
      <c r="L55" s="2"/>
      <c r="M55" s="2"/>
      <c r="N55" s="2"/>
      <c r="O55" s="2"/>
      <c r="P55" s="2"/>
    </row>
    <row r="56" spans="2:16" s="24" customFormat="1" x14ac:dyDescent="0.25">
      <c r="B56" s="159" t="s">
        <v>14</v>
      </c>
      <c r="C56" s="30" t="s">
        <v>15</v>
      </c>
      <c r="D56" s="36">
        <v>200</v>
      </c>
      <c r="E56" s="32">
        <v>2217.16</v>
      </c>
      <c r="F56" s="37">
        <v>0.32</v>
      </c>
      <c r="G56" s="33">
        <v>6.8650000000000002</v>
      </c>
      <c r="H56" s="449" t="s">
        <v>161</v>
      </c>
      <c r="I56" s="1"/>
      <c r="J56" s="2"/>
      <c r="K56" s="160"/>
      <c r="L56" s="2"/>
      <c r="M56" s="2"/>
      <c r="N56" s="2"/>
      <c r="O56" s="2"/>
      <c r="P56" s="2"/>
    </row>
    <row r="57" spans="2:16" s="24" customFormat="1" x14ac:dyDescent="0.25">
      <c r="B57" s="159" t="s">
        <v>47</v>
      </c>
      <c r="C57" s="30" t="s">
        <v>15</v>
      </c>
      <c r="D57" s="36">
        <v>150</v>
      </c>
      <c r="E57" s="32">
        <v>1713.96</v>
      </c>
      <c r="F57" s="37">
        <v>0.25</v>
      </c>
      <c r="G57" s="33">
        <v>6.81</v>
      </c>
      <c r="H57" s="449" t="s">
        <v>443</v>
      </c>
      <c r="I57" s="1"/>
      <c r="J57" s="2"/>
      <c r="K57" s="160"/>
      <c r="L57" s="2"/>
      <c r="M57" s="2"/>
      <c r="N57" s="2"/>
      <c r="O57" s="2"/>
      <c r="P57" s="2"/>
    </row>
    <row r="58" spans="2:16" s="24" customFormat="1" x14ac:dyDescent="0.25">
      <c r="B58" s="159" t="s">
        <v>263</v>
      </c>
      <c r="C58" s="30" t="s">
        <v>15</v>
      </c>
      <c r="D58" s="36">
        <v>150</v>
      </c>
      <c r="E58" s="32">
        <v>1662.04</v>
      </c>
      <c r="F58" s="37">
        <v>0.24</v>
      </c>
      <c r="G58" s="33">
        <v>6.7200000000000006</v>
      </c>
      <c r="H58" s="449" t="s">
        <v>166</v>
      </c>
      <c r="I58" s="1"/>
      <c r="J58" s="2"/>
      <c r="K58" s="160"/>
      <c r="L58" s="2"/>
      <c r="M58" s="2"/>
      <c r="N58" s="2"/>
      <c r="O58" s="2"/>
      <c r="P58" s="2"/>
    </row>
    <row r="59" spans="2:16" s="24" customFormat="1" x14ac:dyDescent="0.25">
      <c r="B59" s="159" t="s">
        <v>57</v>
      </c>
      <c r="C59" s="30" t="s">
        <v>15</v>
      </c>
      <c r="D59" s="36">
        <v>150</v>
      </c>
      <c r="E59" s="32">
        <v>1653.11</v>
      </c>
      <c r="F59" s="37">
        <v>0.24</v>
      </c>
      <c r="G59" s="33">
        <v>6.3949999999999996</v>
      </c>
      <c r="H59" s="449" t="s">
        <v>162</v>
      </c>
      <c r="I59" s="1"/>
      <c r="J59" s="2"/>
      <c r="K59" s="160"/>
      <c r="L59" s="2"/>
      <c r="M59" s="2"/>
      <c r="N59" s="2"/>
      <c r="O59" s="2"/>
      <c r="P59" s="2"/>
    </row>
    <row r="60" spans="2:16" s="24" customFormat="1" x14ac:dyDescent="0.25">
      <c r="B60" s="159" t="s">
        <v>149</v>
      </c>
      <c r="C60" s="30" t="s">
        <v>135</v>
      </c>
      <c r="D60" s="36">
        <v>150</v>
      </c>
      <c r="E60" s="32">
        <v>1601.62</v>
      </c>
      <c r="F60" s="37">
        <v>0.23</v>
      </c>
      <c r="G60" s="33">
        <v>6.9298999999999999</v>
      </c>
      <c r="H60" s="449" t="s">
        <v>157</v>
      </c>
      <c r="I60" s="1"/>
      <c r="J60" s="2"/>
      <c r="K60" s="160"/>
      <c r="L60" s="2"/>
      <c r="M60" s="2"/>
      <c r="N60" s="2"/>
      <c r="O60" s="2"/>
      <c r="P60" s="2"/>
    </row>
    <row r="61" spans="2:16" s="24" customFormat="1" x14ac:dyDescent="0.25">
      <c r="B61" s="159" t="s">
        <v>57</v>
      </c>
      <c r="C61" s="30" t="s">
        <v>15</v>
      </c>
      <c r="D61" s="36">
        <v>500</v>
      </c>
      <c r="E61" s="32">
        <v>1617.73</v>
      </c>
      <c r="F61" s="37">
        <v>0.23</v>
      </c>
      <c r="G61" s="33">
        <v>6.7549000000000001</v>
      </c>
      <c r="H61" s="449" t="s">
        <v>272</v>
      </c>
      <c r="I61" s="1"/>
      <c r="J61" s="2"/>
      <c r="K61" s="160"/>
      <c r="L61" s="2"/>
      <c r="M61" s="2"/>
      <c r="N61" s="2"/>
      <c r="O61" s="2"/>
      <c r="P61" s="2"/>
    </row>
    <row r="62" spans="2:16" s="24" customFormat="1" x14ac:dyDescent="0.25">
      <c r="B62" s="159" t="s">
        <v>83</v>
      </c>
      <c r="C62" s="30" t="s">
        <v>39</v>
      </c>
      <c r="D62" s="36">
        <v>1000</v>
      </c>
      <c r="E62" s="32">
        <v>1164.07</v>
      </c>
      <c r="F62" s="37">
        <v>0.17</v>
      </c>
      <c r="G62" s="33">
        <v>6.6549999999999994</v>
      </c>
      <c r="H62" s="449" t="s">
        <v>163</v>
      </c>
      <c r="I62" s="1"/>
      <c r="J62" s="2"/>
      <c r="K62" s="160"/>
      <c r="L62" s="2"/>
      <c r="M62" s="2"/>
      <c r="N62" s="2"/>
      <c r="O62" s="2"/>
      <c r="P62" s="2"/>
    </row>
    <row r="63" spans="2:16" s="24" customFormat="1" x14ac:dyDescent="0.25">
      <c r="B63" s="159" t="s">
        <v>19</v>
      </c>
      <c r="C63" s="30" t="s">
        <v>15</v>
      </c>
      <c r="D63" s="36">
        <v>100</v>
      </c>
      <c r="E63" s="32">
        <v>1087.8599999999999</v>
      </c>
      <c r="F63" s="37">
        <v>0.16</v>
      </c>
      <c r="G63" s="33">
        <v>6.6862999999999992</v>
      </c>
      <c r="H63" s="449" t="s">
        <v>165</v>
      </c>
      <c r="I63" s="1"/>
      <c r="J63" s="2"/>
      <c r="K63" s="160"/>
      <c r="L63" s="2"/>
      <c r="M63" s="2"/>
      <c r="N63" s="2"/>
      <c r="O63" s="2"/>
      <c r="P63" s="2"/>
    </row>
    <row r="64" spans="2:16" s="24" customFormat="1" x14ac:dyDescent="0.25">
      <c r="B64" s="159" t="s">
        <v>19</v>
      </c>
      <c r="C64" s="30" t="s">
        <v>15</v>
      </c>
      <c r="D64" s="36">
        <v>100</v>
      </c>
      <c r="E64" s="32">
        <v>1093.1199999999999</v>
      </c>
      <c r="F64" s="37">
        <v>0.16</v>
      </c>
      <c r="G64" s="33">
        <v>6.7529999999999992</v>
      </c>
      <c r="H64" s="449" t="s">
        <v>164</v>
      </c>
      <c r="I64" s="1"/>
      <c r="J64" s="2"/>
      <c r="K64" s="160"/>
      <c r="L64" s="2"/>
      <c r="M64" s="2"/>
      <c r="N64" s="2"/>
      <c r="O64" s="2"/>
      <c r="P64" s="2"/>
    </row>
    <row r="65" spans="1:17" s="24" customFormat="1" x14ac:dyDescent="0.25">
      <c r="B65" s="159" t="s">
        <v>263</v>
      </c>
      <c r="C65" s="30" t="s">
        <v>15</v>
      </c>
      <c r="D65" s="36">
        <v>50</v>
      </c>
      <c r="E65" s="32">
        <v>586.48</v>
      </c>
      <c r="F65" s="37">
        <v>0.08</v>
      </c>
      <c r="G65" s="33">
        <v>6.7145999999999999</v>
      </c>
      <c r="H65" s="449" t="s">
        <v>168</v>
      </c>
      <c r="I65" s="1"/>
      <c r="J65" s="2"/>
      <c r="K65" s="160"/>
      <c r="L65" s="2"/>
      <c r="M65" s="2"/>
      <c r="N65" s="2"/>
      <c r="O65" s="2"/>
      <c r="P65" s="2"/>
    </row>
    <row r="66" spans="1:17" s="24" customFormat="1" x14ac:dyDescent="0.25">
      <c r="B66" s="159" t="s">
        <v>57</v>
      </c>
      <c r="C66" s="30" t="s">
        <v>15</v>
      </c>
      <c r="D66" s="36">
        <v>50</v>
      </c>
      <c r="E66" s="32">
        <v>587.66999999999996</v>
      </c>
      <c r="F66" s="37">
        <v>0.08</v>
      </c>
      <c r="G66" s="33">
        <v>6.6748000000000003</v>
      </c>
      <c r="H66" s="449" t="s">
        <v>169</v>
      </c>
      <c r="I66" s="1"/>
      <c r="J66" s="2"/>
      <c r="K66" s="160"/>
      <c r="L66" s="2"/>
      <c r="M66" s="2"/>
      <c r="N66" s="2"/>
      <c r="O66" s="2"/>
      <c r="P66" s="2"/>
    </row>
    <row r="67" spans="1:17" s="24" customFormat="1" x14ac:dyDescent="0.25">
      <c r="B67" s="159" t="s">
        <v>57</v>
      </c>
      <c r="C67" s="30" t="s">
        <v>15</v>
      </c>
      <c r="D67" s="36">
        <v>50</v>
      </c>
      <c r="E67" s="32">
        <v>583.21</v>
      </c>
      <c r="F67" s="37">
        <v>0.08</v>
      </c>
      <c r="G67" s="33">
        <v>6.6748000000000003</v>
      </c>
      <c r="H67" s="449" t="s">
        <v>170</v>
      </c>
      <c r="I67" s="1"/>
      <c r="J67" s="2"/>
      <c r="K67" s="160"/>
      <c r="L67" s="2"/>
      <c r="M67" s="2"/>
      <c r="N67" s="2"/>
      <c r="O67" s="2"/>
      <c r="P67" s="2"/>
    </row>
    <row r="68" spans="1:17" s="24" customFormat="1" x14ac:dyDescent="0.25">
      <c r="B68" s="159" t="s">
        <v>59</v>
      </c>
      <c r="C68" s="30" t="s">
        <v>15</v>
      </c>
      <c r="D68" s="36">
        <v>50</v>
      </c>
      <c r="E68" s="32">
        <v>538.12</v>
      </c>
      <c r="F68" s="37">
        <v>0.08</v>
      </c>
      <c r="G68" s="33">
        <v>6.8585999999999991</v>
      </c>
      <c r="H68" s="449" t="s">
        <v>171</v>
      </c>
      <c r="I68" s="1"/>
      <c r="J68" s="2"/>
      <c r="K68" s="160"/>
      <c r="L68" s="2"/>
      <c r="M68" s="2"/>
      <c r="N68" s="2"/>
      <c r="O68" s="2"/>
      <c r="P68" s="2"/>
    </row>
    <row r="69" spans="1:17" x14ac:dyDescent="0.25">
      <c r="A69" s="24"/>
      <c r="B69" s="29" t="s">
        <v>25</v>
      </c>
      <c r="C69" s="30"/>
      <c r="D69" s="36"/>
      <c r="E69" s="42">
        <f>SUM(E12:E68)</f>
        <v>463135.78999999975</v>
      </c>
      <c r="F69" s="43">
        <f>SUM(F12:F68)</f>
        <v>66.419999999999959</v>
      </c>
      <c r="G69" s="44"/>
      <c r="H69" s="449"/>
      <c r="Q69" s="24"/>
    </row>
    <row r="70" spans="1:17" x14ac:dyDescent="0.25">
      <c r="A70" s="24"/>
      <c r="B70" s="29" t="s">
        <v>26</v>
      </c>
      <c r="C70" s="30"/>
      <c r="D70" s="36"/>
      <c r="E70" s="87"/>
      <c r="F70" s="44"/>
      <c r="G70" s="44"/>
      <c r="H70" s="449"/>
      <c r="Q70" s="24"/>
    </row>
    <row r="71" spans="1:17" x14ac:dyDescent="0.25">
      <c r="A71" s="24"/>
      <c r="B71" s="29" t="s">
        <v>89</v>
      </c>
      <c r="C71" s="30"/>
      <c r="D71" s="36"/>
      <c r="E71" s="87"/>
      <c r="F71" s="44"/>
      <c r="G71" s="44"/>
      <c r="H71" s="449"/>
      <c r="Q71" s="24"/>
    </row>
    <row r="72" spans="1:17" x14ac:dyDescent="0.25">
      <c r="A72" s="24"/>
      <c r="B72" s="30" t="s">
        <v>225</v>
      </c>
      <c r="C72" s="30" t="s">
        <v>17</v>
      </c>
      <c r="D72" s="36">
        <v>67500000</v>
      </c>
      <c r="E72" s="32">
        <v>71899.199999999997</v>
      </c>
      <c r="F72" s="33">
        <v>10.31</v>
      </c>
      <c r="G72" s="33">
        <v>6.4369999999999994</v>
      </c>
      <c r="H72" s="449" t="s">
        <v>226</v>
      </c>
      <c r="Q72" s="24"/>
    </row>
    <row r="73" spans="1:17" x14ac:dyDescent="0.25">
      <c r="A73" s="24"/>
      <c r="B73" s="30" t="s">
        <v>265</v>
      </c>
      <c r="C73" s="30" t="s">
        <v>17</v>
      </c>
      <c r="D73" s="36">
        <v>67500000</v>
      </c>
      <c r="E73" s="32">
        <v>71749.86</v>
      </c>
      <c r="F73" s="33">
        <v>10.29</v>
      </c>
      <c r="G73" s="33">
        <v>6.3140000000000001</v>
      </c>
      <c r="H73" s="449" t="s">
        <v>266</v>
      </c>
      <c r="Q73" s="24"/>
    </row>
    <row r="74" spans="1:17" x14ac:dyDescent="0.25">
      <c r="A74" s="24"/>
      <c r="B74" s="30" t="s">
        <v>260</v>
      </c>
      <c r="C74" s="30" t="s">
        <v>17</v>
      </c>
      <c r="D74" s="36">
        <v>35000000</v>
      </c>
      <c r="E74" s="32">
        <v>36226.44</v>
      </c>
      <c r="F74" s="33">
        <v>5.19</v>
      </c>
      <c r="G74" s="33">
        <v>6.3902000000000001</v>
      </c>
      <c r="H74" s="449" t="s">
        <v>261</v>
      </c>
      <c r="Q74" s="24"/>
    </row>
    <row r="75" spans="1:17" x14ac:dyDescent="0.25">
      <c r="A75" s="24"/>
      <c r="B75" s="30" t="s">
        <v>309</v>
      </c>
      <c r="C75" s="30" t="s">
        <v>17</v>
      </c>
      <c r="D75" s="36">
        <v>5000000</v>
      </c>
      <c r="E75" s="32">
        <v>5285.28</v>
      </c>
      <c r="F75" s="33">
        <v>0.76</v>
      </c>
      <c r="G75" s="33">
        <v>6.1644999999999994</v>
      </c>
      <c r="H75" s="449" t="s">
        <v>310</v>
      </c>
      <c r="Q75" s="24"/>
    </row>
    <row r="76" spans="1:17" x14ac:dyDescent="0.25">
      <c r="A76" s="24"/>
      <c r="B76" s="30" t="s">
        <v>339</v>
      </c>
      <c r="C76" s="30" t="s">
        <v>17</v>
      </c>
      <c r="D76" s="36">
        <v>5000000</v>
      </c>
      <c r="E76" s="32">
        <v>5061.6000000000004</v>
      </c>
      <c r="F76" s="33">
        <v>0.73</v>
      </c>
      <c r="G76" s="33">
        <v>6.7503999999999991</v>
      </c>
      <c r="H76" s="449" t="s">
        <v>340</v>
      </c>
      <c r="Q76" s="24"/>
    </row>
    <row r="77" spans="1:17" x14ac:dyDescent="0.25">
      <c r="A77" s="24"/>
      <c r="B77" s="29" t="s">
        <v>25</v>
      </c>
      <c r="C77" s="30"/>
      <c r="D77" s="36"/>
      <c r="E77" s="43">
        <f>SUM(E72:E76)</f>
        <v>190222.38</v>
      </c>
      <c r="F77" s="43">
        <f>SUM(F72:F76)</f>
        <v>27.280000000000005</v>
      </c>
      <c r="G77" s="44"/>
      <c r="H77" s="449"/>
      <c r="Q77" s="24"/>
    </row>
    <row r="78" spans="1:17" s="24" customFormat="1" x14ac:dyDescent="0.25">
      <c r="B78" s="29" t="s">
        <v>31</v>
      </c>
      <c r="C78" s="29"/>
      <c r="D78" s="41"/>
      <c r="E78" s="87"/>
      <c r="F78" s="44"/>
      <c r="G78" s="44"/>
      <c r="H78" s="118"/>
      <c r="I78" s="1"/>
    </row>
    <row r="79" spans="1:17" s="24" customFormat="1" x14ac:dyDescent="0.25">
      <c r="B79" s="29" t="s">
        <v>32</v>
      </c>
      <c r="C79" s="30"/>
      <c r="D79" s="36"/>
      <c r="E79" s="32">
        <v>111498.31</v>
      </c>
      <c r="F79" s="319">
        <v>15.99</v>
      </c>
      <c r="G79" s="33"/>
      <c r="H79" s="118"/>
      <c r="I79" s="1"/>
    </row>
    <row r="80" spans="1:17" s="24" customFormat="1" x14ac:dyDescent="0.25">
      <c r="B80" s="29" t="s">
        <v>33</v>
      </c>
      <c r="C80" s="30"/>
      <c r="D80" s="36"/>
      <c r="E80" s="32">
        <v>-67434.629999999888</v>
      </c>
      <c r="F80" s="319">
        <v>-9.69</v>
      </c>
      <c r="G80" s="33"/>
      <c r="H80" s="118"/>
      <c r="I80" s="321"/>
    </row>
    <row r="81" spans="2:9" s="24" customFormat="1" x14ac:dyDescent="0.25">
      <c r="B81" s="49" t="s">
        <v>34</v>
      </c>
      <c r="C81" s="49"/>
      <c r="D81" s="50"/>
      <c r="E81" s="51">
        <f>(+E69++E79+E80)+E77</f>
        <v>697421.84999999986</v>
      </c>
      <c r="F81" s="52">
        <f>(+F69+F79+F80)+F77</f>
        <v>99.999999999999957</v>
      </c>
      <c r="G81" s="162"/>
      <c r="H81" s="461"/>
      <c r="I81" s="1"/>
    </row>
    <row r="82" spans="2:9" s="24" customFormat="1" x14ac:dyDescent="0.25">
      <c r="B82" s="30" t="s">
        <v>97</v>
      </c>
      <c r="C82" s="164"/>
      <c r="D82" s="165"/>
      <c r="E82" s="166"/>
      <c r="F82" s="166"/>
      <c r="G82" s="166"/>
      <c r="H82" s="167"/>
      <c r="I82" s="1"/>
    </row>
    <row r="83" spans="2:9" s="1" customFormat="1" x14ac:dyDescent="0.25">
      <c r="B83" s="560" t="s">
        <v>36</v>
      </c>
      <c r="C83" s="561"/>
      <c r="D83" s="561"/>
      <c r="E83" s="561"/>
      <c r="F83" s="561"/>
      <c r="G83" s="561"/>
      <c r="H83" s="562"/>
    </row>
    <row r="84" spans="2:9" s="1" customFormat="1" x14ac:dyDescent="0.25">
      <c r="B84" s="295" t="s">
        <v>96</v>
      </c>
      <c r="C84" s="296"/>
      <c r="D84" s="296"/>
      <c r="E84" s="296"/>
      <c r="F84" s="296"/>
      <c r="G84" s="296"/>
      <c r="H84" s="297"/>
    </row>
    <row r="85" spans="2:9" s="1" customFormat="1" x14ac:dyDescent="0.25">
      <c r="B85" s="291" t="s">
        <v>313</v>
      </c>
      <c r="C85" s="274"/>
      <c r="D85" s="274"/>
      <c r="E85" s="274"/>
      <c r="F85" s="274"/>
      <c r="G85" s="274"/>
      <c r="H85" s="275"/>
    </row>
    <row r="86" spans="2:9" s="1" customFormat="1" x14ac:dyDescent="0.25">
      <c r="B86" s="296"/>
      <c r="C86" s="296"/>
      <c r="D86" s="296"/>
      <c r="E86" s="296"/>
      <c r="F86" s="296"/>
      <c r="G86" s="296"/>
      <c r="H86" s="296"/>
    </row>
    <row r="87" spans="2:9" x14ac:dyDescent="0.25">
      <c r="B87" s="336" t="s">
        <v>486</v>
      </c>
      <c r="C87" s="294"/>
      <c r="D87" s="369"/>
      <c r="E87" s="369"/>
      <c r="F87" s="369"/>
      <c r="G87" s="369"/>
      <c r="H87" s="347"/>
    </row>
    <row r="88" spans="2:9" x14ac:dyDescent="0.25">
      <c r="B88" s="565" t="s">
        <v>487</v>
      </c>
      <c r="C88" s="566"/>
      <c r="D88" s="566"/>
      <c r="E88" s="566"/>
      <c r="F88" s="566"/>
      <c r="G88" s="566"/>
      <c r="H88" s="567"/>
    </row>
    <row r="89" spans="2:9" x14ac:dyDescent="0.25">
      <c r="B89" s="337" t="s">
        <v>537</v>
      </c>
      <c r="C89" s="546" t="s">
        <v>488</v>
      </c>
      <c r="D89" s="547"/>
      <c r="E89" s="548" t="s">
        <v>533</v>
      </c>
      <c r="F89" s="549"/>
      <c r="G89" s="549"/>
      <c r="H89" s="550"/>
    </row>
    <row r="90" spans="2:9" x14ac:dyDescent="0.25">
      <c r="B90" s="361" t="s">
        <v>507</v>
      </c>
      <c r="C90" s="364">
        <v>11.6974</v>
      </c>
      <c r="D90" s="340"/>
      <c r="E90" s="358"/>
      <c r="F90" s="364"/>
      <c r="G90" s="364">
        <v>11.562099999999999</v>
      </c>
      <c r="H90" s="340"/>
    </row>
    <row r="91" spans="2:9" x14ac:dyDescent="0.25">
      <c r="B91" s="338" t="s">
        <v>508</v>
      </c>
      <c r="C91" s="364">
        <v>17.0867</v>
      </c>
      <c r="D91" s="340"/>
      <c r="E91" s="358"/>
      <c r="F91" s="364"/>
      <c r="G91" s="364">
        <v>17.071000000000002</v>
      </c>
      <c r="H91" s="340"/>
    </row>
    <row r="92" spans="2:9" x14ac:dyDescent="0.25">
      <c r="B92" s="338" t="s">
        <v>490</v>
      </c>
      <c r="C92" s="364">
        <v>12.258599999999999</v>
      </c>
      <c r="D92" s="340"/>
      <c r="E92" s="358"/>
      <c r="F92" s="364"/>
      <c r="G92" s="364">
        <v>11.829499999999999</v>
      </c>
      <c r="H92" s="340"/>
    </row>
    <row r="93" spans="2:9" x14ac:dyDescent="0.25">
      <c r="B93" s="338" t="s">
        <v>491</v>
      </c>
      <c r="C93" s="364">
        <v>55.537999999999997</v>
      </c>
      <c r="D93" s="340"/>
      <c r="E93" s="358"/>
      <c r="F93" s="364"/>
      <c r="G93" s="364">
        <v>56.802100000000003</v>
      </c>
      <c r="H93" s="340"/>
    </row>
    <row r="94" spans="2:9" x14ac:dyDescent="0.25">
      <c r="B94" s="338" t="s">
        <v>509</v>
      </c>
      <c r="C94" s="364">
        <v>21.096399999999999</v>
      </c>
      <c r="D94" s="340"/>
      <c r="E94" s="358"/>
      <c r="F94" s="364"/>
      <c r="G94" s="364">
        <v>21.576499999999999</v>
      </c>
      <c r="H94" s="340"/>
    </row>
    <row r="95" spans="2:9" x14ac:dyDescent="0.25">
      <c r="B95" s="338" t="s">
        <v>510</v>
      </c>
      <c r="C95" s="364">
        <v>12.002800000000001</v>
      </c>
      <c r="D95" s="340"/>
      <c r="E95" s="358"/>
      <c r="F95" s="364"/>
      <c r="G95" s="364">
        <v>11.875999999999999</v>
      </c>
      <c r="H95" s="340"/>
    </row>
    <row r="96" spans="2:9" x14ac:dyDescent="0.25">
      <c r="B96" s="338" t="s">
        <v>511</v>
      </c>
      <c r="C96" s="364">
        <v>19.923400000000001</v>
      </c>
      <c r="D96" s="340"/>
      <c r="E96" s="358"/>
      <c r="F96" s="364"/>
      <c r="G96" s="364">
        <v>19.957799999999999</v>
      </c>
      <c r="H96" s="340"/>
    </row>
    <row r="97" spans="2:8" x14ac:dyDescent="0.25">
      <c r="B97" s="338" t="s">
        <v>493</v>
      </c>
      <c r="C97" s="364">
        <v>12.311299999999999</v>
      </c>
      <c r="D97" s="340"/>
      <c r="E97" s="358"/>
      <c r="F97" s="364"/>
      <c r="G97" s="364">
        <v>11.905200000000001</v>
      </c>
      <c r="H97" s="340"/>
    </row>
    <row r="98" spans="2:8" x14ac:dyDescent="0.25">
      <c r="B98" s="338" t="s">
        <v>494</v>
      </c>
      <c r="C98" s="364">
        <v>58.208500000000001</v>
      </c>
      <c r="D98" s="340"/>
      <c r="E98" s="358"/>
      <c r="F98" s="364"/>
      <c r="G98" s="364">
        <v>59.639099999999999</v>
      </c>
      <c r="H98" s="340"/>
    </row>
    <row r="99" spans="2:8" x14ac:dyDescent="0.25">
      <c r="B99" s="344" t="s">
        <v>933</v>
      </c>
      <c r="C99" s="509"/>
      <c r="D99" s="501"/>
      <c r="E99" s="501"/>
      <c r="F99" s="509"/>
      <c r="G99" s="509"/>
      <c r="H99" s="510"/>
    </row>
    <row r="100" spans="2:8" x14ac:dyDescent="0.25">
      <c r="B100" s="342" t="s">
        <v>525</v>
      </c>
      <c r="C100" s="294"/>
      <c r="D100" s="294"/>
      <c r="E100" s="294"/>
      <c r="F100" s="294"/>
      <c r="G100" s="294"/>
      <c r="H100" s="343"/>
    </row>
    <row r="101" spans="2:8" x14ac:dyDescent="0.25">
      <c r="B101" s="525" t="s">
        <v>526</v>
      </c>
      <c r="C101" s="526"/>
      <c r="D101" s="526"/>
      <c r="E101" s="526"/>
      <c r="F101" s="526"/>
      <c r="G101" s="526"/>
      <c r="H101" s="527"/>
    </row>
    <row r="102" spans="2:8" x14ac:dyDescent="0.25">
      <c r="B102" s="344" t="s">
        <v>527</v>
      </c>
      <c r="C102" s="345"/>
      <c r="D102" s="345"/>
      <c r="E102" s="345"/>
      <c r="F102" s="345"/>
      <c r="G102" s="346"/>
      <c r="H102" s="347"/>
    </row>
    <row r="103" spans="2:8" x14ac:dyDescent="0.25">
      <c r="B103" s="348" t="s">
        <v>495</v>
      </c>
      <c r="C103" s="371" t="s">
        <v>496</v>
      </c>
      <c r="D103" s="372"/>
      <c r="E103" s="373"/>
      <c r="F103" s="373"/>
      <c r="G103" s="356"/>
      <c r="H103" s="1"/>
    </row>
    <row r="104" spans="2:8" x14ac:dyDescent="0.25">
      <c r="B104" s="374" t="s">
        <v>507</v>
      </c>
      <c r="C104" s="360">
        <v>0.4</v>
      </c>
      <c r="D104" s="372"/>
      <c r="E104" s="373"/>
      <c r="F104" s="373"/>
      <c r="G104" s="356"/>
      <c r="H104" s="179"/>
    </row>
    <row r="105" spans="2:8" x14ac:dyDescent="0.25">
      <c r="B105" s="374" t="s">
        <v>508</v>
      </c>
      <c r="C105" s="360">
        <v>0.4</v>
      </c>
      <c r="D105" s="372"/>
      <c r="E105" s="373"/>
      <c r="F105" s="373"/>
      <c r="G105" s="356"/>
      <c r="H105" s="179"/>
    </row>
    <row r="106" spans="2:8" x14ac:dyDescent="0.25">
      <c r="B106" s="338" t="s">
        <v>490</v>
      </c>
      <c r="C106" s="360">
        <v>0.7</v>
      </c>
      <c r="D106" s="372"/>
      <c r="E106" s="373"/>
      <c r="F106" s="373"/>
      <c r="G106" s="356"/>
      <c r="H106" s="179"/>
    </row>
    <row r="107" spans="2:8" x14ac:dyDescent="0.25">
      <c r="B107" s="374" t="s">
        <v>510</v>
      </c>
      <c r="C107" s="360">
        <v>0.42</v>
      </c>
      <c r="D107" s="372"/>
      <c r="E107" s="373"/>
      <c r="F107" s="373"/>
      <c r="G107" s="356"/>
      <c r="H107" s="179"/>
    </row>
    <row r="108" spans="2:8" x14ac:dyDescent="0.25">
      <c r="B108" s="374" t="s">
        <v>511</v>
      </c>
      <c r="C108" s="360">
        <v>0.45</v>
      </c>
      <c r="D108" s="372"/>
      <c r="E108" s="373"/>
      <c r="F108" s="373"/>
      <c r="G108" s="356"/>
      <c r="H108" s="179"/>
    </row>
    <row r="109" spans="2:8" x14ac:dyDescent="0.25">
      <c r="B109" s="338" t="s">
        <v>493</v>
      </c>
      <c r="C109" s="360">
        <v>0.7</v>
      </c>
      <c r="D109" s="372"/>
      <c r="E109" s="373"/>
      <c r="F109" s="373"/>
      <c r="G109" s="356"/>
      <c r="H109" s="179"/>
    </row>
    <row r="110" spans="2:8" x14ac:dyDescent="0.25">
      <c r="B110" s="528" t="s">
        <v>528</v>
      </c>
      <c r="C110" s="529"/>
      <c r="D110" s="529"/>
      <c r="E110" s="529"/>
      <c r="F110" s="529"/>
      <c r="G110" s="529"/>
      <c r="H110" s="530"/>
    </row>
    <row r="111" spans="2:8" x14ac:dyDescent="0.25">
      <c r="B111" s="528" t="s">
        <v>517</v>
      </c>
      <c r="C111" s="529"/>
      <c r="D111" s="529"/>
      <c r="E111" s="529"/>
      <c r="F111" s="529"/>
      <c r="G111" s="529"/>
      <c r="H111" s="530"/>
    </row>
    <row r="112" spans="2:8" x14ac:dyDescent="0.25">
      <c r="B112" s="344" t="s">
        <v>529</v>
      </c>
      <c r="C112" s="294"/>
      <c r="D112" s="294"/>
      <c r="E112" s="294"/>
      <c r="F112" s="294"/>
      <c r="G112" s="294"/>
      <c r="H112" s="335"/>
    </row>
    <row r="113" spans="2:2" x14ac:dyDescent="0.25">
      <c r="B113" s="3" t="s">
        <v>530</v>
      </c>
    </row>
    <row r="114" spans="2:2" x14ac:dyDescent="0.25">
      <c r="B114" s="3" t="s">
        <v>930</v>
      </c>
    </row>
  </sheetData>
  <mergeCells count="11">
    <mergeCell ref="B88:H88"/>
    <mergeCell ref="B1:H1"/>
    <mergeCell ref="B2:H2"/>
    <mergeCell ref="B83:H83"/>
    <mergeCell ref="B3:G3"/>
    <mergeCell ref="B4:G4"/>
    <mergeCell ref="C89:D89"/>
    <mergeCell ref="E89:H89"/>
    <mergeCell ref="B101:H101"/>
    <mergeCell ref="B110:H110"/>
    <mergeCell ref="B111:H111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2" hidden="1" customWidth="1"/>
    <col min="2" max="2" width="94.7109375" style="3" customWidth="1"/>
    <col min="3" max="3" width="23" style="3" customWidth="1"/>
    <col min="4" max="4" width="16.28515625" style="3" customWidth="1"/>
    <col min="5" max="7" width="15.42578125" style="3" customWidth="1"/>
    <col min="8" max="8" width="16" style="64" bestFit="1" customWidth="1"/>
    <col min="9" max="9" width="15.140625" style="1" bestFit="1" customWidth="1"/>
    <col min="10" max="10" width="11.5703125" style="2" bestFit="1" customWidth="1"/>
    <col min="11" max="16384" width="9.140625" style="2"/>
  </cols>
  <sheetData>
    <row r="1" spans="2:9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9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9" x14ac:dyDescent="0.25">
      <c r="B3" s="538" t="s">
        <v>929</v>
      </c>
      <c r="C3" s="538"/>
      <c r="D3" s="538"/>
      <c r="E3" s="538"/>
      <c r="F3" s="538"/>
      <c r="G3" s="538"/>
      <c r="H3" s="329"/>
    </row>
    <row r="4" spans="2:9" x14ac:dyDescent="0.25">
      <c r="B4" s="538" t="s">
        <v>935</v>
      </c>
      <c r="C4" s="538"/>
      <c r="D4" s="538"/>
      <c r="E4" s="538"/>
      <c r="F4" s="538"/>
      <c r="G4" s="538"/>
      <c r="H4" s="329"/>
    </row>
    <row r="5" spans="2:9" x14ac:dyDescent="0.25">
      <c r="B5" s="9" t="s">
        <v>2</v>
      </c>
      <c r="C5" s="67"/>
      <c r="D5" s="68"/>
      <c r="E5" s="69"/>
      <c r="F5" s="69"/>
      <c r="G5" s="69"/>
      <c r="H5" s="70"/>
    </row>
    <row r="6" spans="2:9" x14ac:dyDescent="0.25">
      <c r="B6" s="9" t="s">
        <v>178</v>
      </c>
      <c r="C6" s="67"/>
      <c r="D6" s="71"/>
      <c r="E6" s="67"/>
      <c r="F6" s="67"/>
      <c r="G6" s="67"/>
      <c r="H6" s="72"/>
    </row>
    <row r="7" spans="2:9" x14ac:dyDescent="0.25">
      <c r="B7" s="9" t="s">
        <v>514</v>
      </c>
      <c r="C7" s="15"/>
      <c r="D7" s="16"/>
      <c r="E7" s="15"/>
      <c r="F7" s="15"/>
      <c r="G7" s="15"/>
      <c r="H7" s="17"/>
    </row>
    <row r="8" spans="2:9" x14ac:dyDescent="0.25">
      <c r="B8" s="9"/>
      <c r="C8" s="15"/>
      <c r="D8" s="16"/>
      <c r="E8" s="15"/>
      <c r="F8" s="15"/>
      <c r="G8" s="15"/>
      <c r="H8" s="17"/>
    </row>
    <row r="9" spans="2:9" ht="35.1" customHeight="1" x14ac:dyDescent="0.25"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</row>
    <row r="10" spans="2:9" x14ac:dyDescent="0.25">
      <c r="B10" s="9" t="s">
        <v>11</v>
      </c>
      <c r="C10" s="25"/>
      <c r="D10" s="140"/>
      <c r="E10" s="171"/>
      <c r="F10" s="172"/>
      <c r="G10" s="172"/>
      <c r="H10" s="145"/>
    </row>
    <row r="11" spans="2:9" s="24" customFormat="1" hidden="1" x14ac:dyDescent="0.25">
      <c r="B11" s="9" t="s">
        <v>111</v>
      </c>
      <c r="C11" s="25"/>
      <c r="D11" s="173"/>
      <c r="E11" s="149"/>
      <c r="F11" s="147"/>
      <c r="G11" s="147"/>
      <c r="H11" s="145"/>
      <c r="I11" s="1"/>
    </row>
    <row r="12" spans="2:9" s="24" customFormat="1" hidden="1" x14ac:dyDescent="0.25">
      <c r="B12" s="9" t="s">
        <v>13</v>
      </c>
      <c r="C12" s="25"/>
      <c r="D12" s="173"/>
      <c r="E12" s="148"/>
      <c r="F12" s="147"/>
      <c r="G12" s="147"/>
      <c r="H12" s="145"/>
      <c r="I12" s="1"/>
    </row>
    <row r="13" spans="2:9" hidden="1" x14ac:dyDescent="0.25">
      <c r="B13" s="29" t="s">
        <v>25</v>
      </c>
      <c r="C13" s="25"/>
      <c r="D13" s="173"/>
      <c r="E13" s="144" t="e">
        <f>SUM(#REF!)</f>
        <v>#REF!</v>
      </c>
      <c r="F13" s="96" t="e">
        <f>SUM(#REF!)</f>
        <v>#REF!</v>
      </c>
      <c r="G13" s="91"/>
      <c r="H13" s="34"/>
    </row>
    <row r="14" spans="2:9" hidden="1" x14ac:dyDescent="0.25">
      <c r="B14" s="29" t="s">
        <v>88</v>
      </c>
      <c r="C14" s="25"/>
      <c r="D14" s="173"/>
      <c r="E14" s="174"/>
      <c r="F14" s="91"/>
      <c r="G14" s="91"/>
      <c r="H14" s="34"/>
    </row>
    <row r="15" spans="2:9" hidden="1" x14ac:dyDescent="0.25">
      <c r="B15" s="75"/>
      <c r="C15" s="85"/>
      <c r="D15" s="36"/>
      <c r="E15" s="33"/>
      <c r="F15" s="45"/>
      <c r="G15" s="45"/>
      <c r="H15" s="175"/>
    </row>
    <row r="16" spans="2:9" hidden="1" x14ac:dyDescent="0.25">
      <c r="B16" s="29" t="s">
        <v>25</v>
      </c>
      <c r="C16" s="25"/>
      <c r="D16" s="173"/>
      <c r="E16" s="144" t="e">
        <f>SUM(#REF!)</f>
        <v>#REF!</v>
      </c>
      <c r="F16" s="144" t="e">
        <f>SUM(#REF!)</f>
        <v>#REF!</v>
      </c>
      <c r="G16" s="91"/>
      <c r="H16" s="34"/>
    </row>
    <row r="17" spans="2:9" x14ac:dyDescent="0.25">
      <c r="B17" s="29" t="s">
        <v>90</v>
      </c>
      <c r="C17" s="29"/>
      <c r="D17" s="176"/>
      <c r="E17" s="90"/>
      <c r="F17" s="91"/>
      <c r="G17" s="91"/>
      <c r="H17" s="34"/>
    </row>
    <row r="18" spans="2:9" x14ac:dyDescent="0.25">
      <c r="B18" s="29" t="s">
        <v>101</v>
      </c>
      <c r="C18" s="29"/>
      <c r="D18" s="176"/>
      <c r="E18" s="90"/>
      <c r="F18" s="91"/>
      <c r="G18" s="91"/>
      <c r="H18" s="34"/>
    </row>
    <row r="19" spans="2:9" x14ac:dyDescent="0.25">
      <c r="B19" s="30" t="s">
        <v>181</v>
      </c>
      <c r="C19" s="30" t="s">
        <v>179</v>
      </c>
      <c r="D19" s="177">
        <v>5000</v>
      </c>
      <c r="E19" s="93">
        <v>4968.5600000000004</v>
      </c>
      <c r="F19" s="94">
        <v>4.66</v>
      </c>
      <c r="G19" s="94">
        <v>3.3</v>
      </c>
      <c r="H19" s="449" t="s">
        <v>284</v>
      </c>
    </row>
    <row r="20" spans="2:9" x14ac:dyDescent="0.25">
      <c r="B20" s="30" t="s">
        <v>361</v>
      </c>
      <c r="C20" s="30" t="s">
        <v>430</v>
      </c>
      <c r="D20" s="177">
        <v>3500</v>
      </c>
      <c r="E20" s="93">
        <v>3474.69</v>
      </c>
      <c r="F20" s="94">
        <v>3.26</v>
      </c>
      <c r="G20" s="94">
        <v>3.5449999999999995</v>
      </c>
      <c r="H20" s="449" t="s">
        <v>337</v>
      </c>
    </row>
    <row r="21" spans="2:9" x14ac:dyDescent="0.25">
      <c r="B21" s="30" t="s">
        <v>100</v>
      </c>
      <c r="C21" s="30" t="s">
        <v>430</v>
      </c>
      <c r="D21" s="177">
        <v>2500</v>
      </c>
      <c r="E21" s="93">
        <v>2487.2399999999998</v>
      </c>
      <c r="F21" s="94">
        <v>2.33</v>
      </c>
      <c r="G21" s="94">
        <v>3.2850999999999999</v>
      </c>
      <c r="H21" s="449" t="s">
        <v>444</v>
      </c>
    </row>
    <row r="22" spans="2:9" x14ac:dyDescent="0.25">
      <c r="B22" s="30" t="s">
        <v>100</v>
      </c>
      <c r="C22" s="30" t="s">
        <v>99</v>
      </c>
      <c r="D22" s="177">
        <v>2500</v>
      </c>
      <c r="E22" s="93">
        <v>2484.2600000000002</v>
      </c>
      <c r="F22" s="94">
        <v>2.33</v>
      </c>
      <c r="G22" s="94">
        <v>3.3049999999999997</v>
      </c>
      <c r="H22" s="449" t="s">
        <v>412</v>
      </c>
      <c r="I22" s="178"/>
    </row>
    <row r="23" spans="2:9" x14ac:dyDescent="0.25">
      <c r="B23" s="30" t="s">
        <v>411</v>
      </c>
      <c r="C23" s="30" t="s">
        <v>179</v>
      </c>
      <c r="D23" s="177">
        <v>2500</v>
      </c>
      <c r="E23" s="93">
        <v>2481.6</v>
      </c>
      <c r="F23" s="94">
        <v>2.33</v>
      </c>
      <c r="G23" s="94">
        <v>3.2999000000000001</v>
      </c>
      <c r="H23" s="449" t="s">
        <v>413</v>
      </c>
      <c r="I23" s="178"/>
    </row>
    <row r="24" spans="2:9" x14ac:dyDescent="0.25">
      <c r="B24" s="29" t="s">
        <v>25</v>
      </c>
      <c r="C24" s="29"/>
      <c r="D24" s="181"/>
      <c r="E24" s="95">
        <f>SUM(E19:E23)</f>
        <v>15896.35</v>
      </c>
      <c r="F24" s="95">
        <f>SUM(F19:F23)</f>
        <v>14.91</v>
      </c>
      <c r="G24" s="91"/>
      <c r="H24" s="449"/>
    </row>
    <row r="25" spans="2:9" x14ac:dyDescent="0.25">
      <c r="B25" s="9" t="s">
        <v>98</v>
      </c>
      <c r="C25" s="25"/>
      <c r="D25" s="140"/>
      <c r="E25" s="149"/>
      <c r="F25" s="147"/>
      <c r="G25" s="147"/>
      <c r="H25" s="172"/>
    </row>
    <row r="26" spans="2:9" x14ac:dyDescent="0.25">
      <c r="B26" s="9" t="s">
        <v>13</v>
      </c>
      <c r="C26" s="25"/>
      <c r="D26" s="140"/>
      <c r="E26" s="149"/>
      <c r="F26" s="147"/>
      <c r="G26" s="147"/>
      <c r="H26" s="172"/>
    </row>
    <row r="27" spans="2:9" x14ac:dyDescent="0.25">
      <c r="B27" s="75" t="s">
        <v>263</v>
      </c>
      <c r="C27" s="75" t="s">
        <v>430</v>
      </c>
      <c r="D27" s="119">
        <v>1500</v>
      </c>
      <c r="E27" s="182">
        <v>7439.96</v>
      </c>
      <c r="F27" s="183">
        <v>6.98</v>
      </c>
      <c r="G27" s="83">
        <v>3.3100999999999998</v>
      </c>
      <c r="H27" s="448" t="s">
        <v>448</v>
      </c>
    </row>
    <row r="28" spans="2:9" x14ac:dyDescent="0.25">
      <c r="B28" s="75" t="s">
        <v>65</v>
      </c>
      <c r="C28" s="75" t="s">
        <v>430</v>
      </c>
      <c r="D28" s="119">
        <v>1000</v>
      </c>
      <c r="E28" s="182">
        <v>4962.5600000000004</v>
      </c>
      <c r="F28" s="183">
        <v>4.66</v>
      </c>
      <c r="G28" s="83">
        <v>3.4000999999999997</v>
      </c>
      <c r="H28" s="448" t="s">
        <v>449</v>
      </c>
    </row>
    <row r="29" spans="2:9" x14ac:dyDescent="0.25">
      <c r="B29" s="75" t="s">
        <v>147</v>
      </c>
      <c r="C29" s="75" t="s">
        <v>430</v>
      </c>
      <c r="D29" s="119">
        <v>1000</v>
      </c>
      <c r="E29" s="182">
        <v>4967.2</v>
      </c>
      <c r="F29" s="183">
        <v>4.66</v>
      </c>
      <c r="G29" s="83">
        <v>3.3948999999999998</v>
      </c>
      <c r="H29" s="448" t="s">
        <v>414</v>
      </c>
    </row>
    <row r="30" spans="2:9" x14ac:dyDescent="0.25">
      <c r="B30" s="75" t="s">
        <v>445</v>
      </c>
      <c r="C30" s="75" t="s">
        <v>430</v>
      </c>
      <c r="D30" s="119">
        <v>1000</v>
      </c>
      <c r="E30" s="182">
        <v>4965.41</v>
      </c>
      <c r="F30" s="183">
        <v>4.66</v>
      </c>
      <c r="G30" s="83">
        <v>3.3902000000000001</v>
      </c>
      <c r="H30" s="448" t="s">
        <v>450</v>
      </c>
    </row>
    <row r="31" spans="2:9" x14ac:dyDescent="0.25">
      <c r="B31" s="75" t="s">
        <v>391</v>
      </c>
      <c r="C31" s="75" t="s">
        <v>430</v>
      </c>
      <c r="D31" s="119">
        <v>1000</v>
      </c>
      <c r="E31" s="182">
        <v>4958.9799999999996</v>
      </c>
      <c r="F31" s="183">
        <v>4.6500000000000004</v>
      </c>
      <c r="G31" s="83">
        <v>3.5949999999999998</v>
      </c>
      <c r="H31" s="448" t="s">
        <v>451</v>
      </c>
    </row>
    <row r="32" spans="2:9" x14ac:dyDescent="0.25">
      <c r="B32" s="75" t="s">
        <v>315</v>
      </c>
      <c r="C32" s="75" t="s">
        <v>430</v>
      </c>
      <c r="D32" s="119">
        <v>1000</v>
      </c>
      <c r="E32" s="182">
        <v>4885.34</v>
      </c>
      <c r="F32" s="183">
        <v>4.58</v>
      </c>
      <c r="G32" s="83">
        <v>4.0600000000000005</v>
      </c>
      <c r="H32" s="448" t="s">
        <v>343</v>
      </c>
    </row>
    <row r="33" spans="2:8" x14ac:dyDescent="0.25">
      <c r="B33" s="75" t="s">
        <v>354</v>
      </c>
      <c r="C33" s="75" t="s">
        <v>99</v>
      </c>
      <c r="D33" s="119">
        <v>500</v>
      </c>
      <c r="E33" s="182">
        <v>2491.39</v>
      </c>
      <c r="F33" s="183">
        <v>2.34</v>
      </c>
      <c r="G33" s="83">
        <v>4.3497000000000003</v>
      </c>
      <c r="H33" s="448" t="s">
        <v>355</v>
      </c>
    </row>
    <row r="34" spans="2:8" x14ac:dyDescent="0.25">
      <c r="B34" s="75" t="s">
        <v>446</v>
      </c>
      <c r="C34" s="75" t="s">
        <v>99</v>
      </c>
      <c r="D34" s="119">
        <v>500</v>
      </c>
      <c r="E34" s="182">
        <v>2493.85</v>
      </c>
      <c r="F34" s="183">
        <v>2.34</v>
      </c>
      <c r="G34" s="83">
        <v>3.6004999999999994</v>
      </c>
      <c r="H34" s="448" t="s">
        <v>452</v>
      </c>
    </row>
    <row r="35" spans="2:8" x14ac:dyDescent="0.25">
      <c r="B35" s="75" t="s">
        <v>362</v>
      </c>
      <c r="C35" s="75" t="s">
        <v>430</v>
      </c>
      <c r="D35" s="119">
        <v>500</v>
      </c>
      <c r="E35" s="182">
        <v>2478.91</v>
      </c>
      <c r="F35" s="183">
        <v>2.33</v>
      </c>
      <c r="G35" s="83">
        <v>3.45</v>
      </c>
      <c r="H35" s="448" t="s">
        <v>453</v>
      </c>
    </row>
    <row r="36" spans="2:8" x14ac:dyDescent="0.25">
      <c r="B36" s="75" t="s">
        <v>42</v>
      </c>
      <c r="C36" s="75" t="s">
        <v>99</v>
      </c>
      <c r="D36" s="119">
        <v>500</v>
      </c>
      <c r="E36" s="182">
        <v>2487.4899999999998</v>
      </c>
      <c r="F36" s="183">
        <v>2.33</v>
      </c>
      <c r="G36" s="83">
        <v>3.4000000000000004</v>
      </c>
      <c r="H36" s="448" t="s">
        <v>454</v>
      </c>
    </row>
    <row r="37" spans="2:8" x14ac:dyDescent="0.25">
      <c r="B37" s="75" t="s">
        <v>447</v>
      </c>
      <c r="C37" s="75" t="s">
        <v>430</v>
      </c>
      <c r="D37" s="119">
        <v>500</v>
      </c>
      <c r="E37" s="182">
        <v>2480.13</v>
      </c>
      <c r="F37" s="183">
        <v>2.33</v>
      </c>
      <c r="G37" s="83">
        <v>3.61</v>
      </c>
      <c r="H37" s="448" t="s">
        <v>455</v>
      </c>
    </row>
    <row r="38" spans="2:8" x14ac:dyDescent="0.25">
      <c r="B38" s="75" t="s">
        <v>23</v>
      </c>
      <c r="C38" s="75" t="s">
        <v>179</v>
      </c>
      <c r="D38" s="119">
        <v>500</v>
      </c>
      <c r="E38" s="182">
        <v>2481.5500000000002</v>
      </c>
      <c r="F38" s="183">
        <v>2.33</v>
      </c>
      <c r="G38" s="83">
        <v>3.3498000000000001</v>
      </c>
      <c r="H38" s="448" t="s">
        <v>415</v>
      </c>
    </row>
    <row r="39" spans="2:8" x14ac:dyDescent="0.25">
      <c r="B39" s="75" t="s">
        <v>364</v>
      </c>
      <c r="C39" s="75" t="s">
        <v>179</v>
      </c>
      <c r="D39" s="119">
        <v>500</v>
      </c>
      <c r="E39" s="182">
        <v>2482.2399999999998</v>
      </c>
      <c r="F39" s="183">
        <v>2.33</v>
      </c>
      <c r="G39" s="83">
        <v>3.5301</v>
      </c>
      <c r="H39" s="448" t="s">
        <v>416</v>
      </c>
    </row>
    <row r="40" spans="2:8" x14ac:dyDescent="0.25">
      <c r="B40" s="75" t="s">
        <v>147</v>
      </c>
      <c r="C40" s="75" t="s">
        <v>430</v>
      </c>
      <c r="D40" s="119">
        <v>500</v>
      </c>
      <c r="E40" s="182">
        <v>2482.6799999999998</v>
      </c>
      <c r="F40" s="183">
        <v>2.33</v>
      </c>
      <c r="G40" s="83">
        <v>3.3950999999999993</v>
      </c>
      <c r="H40" s="448" t="s">
        <v>302</v>
      </c>
    </row>
    <row r="41" spans="2:8" x14ac:dyDescent="0.25">
      <c r="B41" s="29" t="s">
        <v>25</v>
      </c>
      <c r="C41" s="25"/>
      <c r="D41" s="140"/>
      <c r="E41" s="144">
        <f>SUM(E27:E40)</f>
        <v>52057.69</v>
      </c>
      <c r="F41" s="96">
        <f>SUM(F27:F40)</f>
        <v>48.849999999999994</v>
      </c>
      <c r="G41" s="91"/>
      <c r="H41" s="449"/>
    </row>
    <row r="42" spans="2:8" x14ac:dyDescent="0.25">
      <c r="B42" s="29" t="s">
        <v>92</v>
      </c>
      <c r="C42" s="25"/>
      <c r="D42" s="140"/>
      <c r="E42" s="174"/>
      <c r="F42" s="91"/>
      <c r="G42" s="91"/>
      <c r="H42" s="449"/>
    </row>
    <row r="43" spans="2:8" x14ac:dyDescent="0.25">
      <c r="B43" s="30" t="s">
        <v>456</v>
      </c>
      <c r="C43" s="85" t="s">
        <v>17</v>
      </c>
      <c r="D43" s="82">
        <v>10000000</v>
      </c>
      <c r="E43" s="141">
        <v>9918.4</v>
      </c>
      <c r="F43" s="94">
        <v>9.31</v>
      </c>
      <c r="G43" s="94">
        <v>3.2999000000000001</v>
      </c>
      <c r="H43" s="449" t="s">
        <v>460</v>
      </c>
    </row>
    <row r="44" spans="2:8" x14ac:dyDescent="0.25">
      <c r="B44" s="30" t="s">
        <v>457</v>
      </c>
      <c r="C44" s="85" t="s">
        <v>17</v>
      </c>
      <c r="D44" s="82">
        <v>7500000</v>
      </c>
      <c r="E44" s="141">
        <v>7477.14</v>
      </c>
      <c r="F44" s="94">
        <v>7.02</v>
      </c>
      <c r="G44" s="94">
        <v>3.0997999999999997</v>
      </c>
      <c r="H44" s="449" t="s">
        <v>461</v>
      </c>
    </row>
    <row r="45" spans="2:8" x14ac:dyDescent="0.25">
      <c r="B45" s="30" t="s">
        <v>458</v>
      </c>
      <c r="C45" s="85" t="s">
        <v>17</v>
      </c>
      <c r="D45" s="82">
        <v>5000000</v>
      </c>
      <c r="E45" s="141">
        <v>4959.2</v>
      </c>
      <c r="F45" s="94">
        <v>4.6500000000000004</v>
      </c>
      <c r="G45" s="94">
        <v>3.2999000000000001</v>
      </c>
      <c r="H45" s="449" t="s">
        <v>462</v>
      </c>
    </row>
    <row r="46" spans="2:8" x14ac:dyDescent="0.25">
      <c r="B46" s="30" t="s">
        <v>432</v>
      </c>
      <c r="C46" s="85" t="s">
        <v>17</v>
      </c>
      <c r="D46" s="82">
        <v>5000000</v>
      </c>
      <c r="E46" s="141">
        <v>4942.67</v>
      </c>
      <c r="F46" s="94">
        <v>4.6399999999999997</v>
      </c>
      <c r="G46" s="94">
        <v>3.3600000000000003</v>
      </c>
      <c r="H46" s="449" t="s">
        <v>435</v>
      </c>
    </row>
    <row r="47" spans="2:8" x14ac:dyDescent="0.25">
      <c r="B47" s="30" t="s">
        <v>459</v>
      </c>
      <c r="C47" s="85" t="s">
        <v>17</v>
      </c>
      <c r="D47" s="82">
        <v>2500000</v>
      </c>
      <c r="E47" s="141">
        <v>2482.98</v>
      </c>
      <c r="F47" s="94">
        <v>2.33</v>
      </c>
      <c r="G47" s="94">
        <v>3.2498</v>
      </c>
      <c r="H47" s="449" t="s">
        <v>463</v>
      </c>
    </row>
    <row r="48" spans="2:8" x14ac:dyDescent="0.25">
      <c r="B48" s="29" t="s">
        <v>25</v>
      </c>
      <c r="C48" s="25"/>
      <c r="D48" s="140"/>
      <c r="E48" s="143">
        <f>SUM(E43:E47)</f>
        <v>29780.390000000003</v>
      </c>
      <c r="F48" s="96">
        <f>SUM(F43:F47)</f>
        <v>27.949999999999996</v>
      </c>
      <c r="G48" s="91"/>
      <c r="H48" s="34"/>
    </row>
    <row r="49" spans="2:9" x14ac:dyDescent="0.25">
      <c r="B49" s="29" t="s">
        <v>31</v>
      </c>
      <c r="C49" s="29"/>
      <c r="D49" s="181"/>
      <c r="E49" s="90"/>
      <c r="F49" s="91"/>
      <c r="G49" s="91"/>
      <c r="H49" s="34"/>
    </row>
    <row r="50" spans="2:9" x14ac:dyDescent="0.25">
      <c r="B50" s="29" t="s">
        <v>32</v>
      </c>
      <c r="C50" s="30"/>
      <c r="D50" s="31"/>
      <c r="E50" s="93">
        <v>18745.16</v>
      </c>
      <c r="F50" s="322">
        <v>17.59</v>
      </c>
      <c r="G50" s="83"/>
      <c r="H50" s="45"/>
    </row>
    <row r="51" spans="2:9" x14ac:dyDescent="0.25">
      <c r="B51" s="29" t="s">
        <v>33</v>
      </c>
      <c r="C51" s="30"/>
      <c r="D51" s="31"/>
      <c r="E51" s="93">
        <v>-9896.09</v>
      </c>
      <c r="F51" s="322">
        <v>-9.3000000000000007</v>
      </c>
      <c r="G51" s="83"/>
      <c r="H51" s="45"/>
      <c r="I51" s="178"/>
    </row>
    <row r="52" spans="2:9" x14ac:dyDescent="0.25">
      <c r="B52" s="49" t="s">
        <v>34</v>
      </c>
      <c r="C52" s="49"/>
      <c r="D52" s="50"/>
      <c r="E52" s="186">
        <f>SUM(E51+E50+E24+E41)+E48</f>
        <v>106583.5</v>
      </c>
      <c r="F52" s="186">
        <f>SUM(F51+F50+F24+F41)+F48</f>
        <v>100</v>
      </c>
      <c r="G52" s="187"/>
      <c r="H52" s="163"/>
      <c r="I52" s="178"/>
    </row>
    <row r="53" spans="2:9" x14ac:dyDescent="0.25">
      <c r="B53" s="30" t="s">
        <v>97</v>
      </c>
      <c r="C53" s="164"/>
      <c r="D53" s="165"/>
      <c r="E53" s="166"/>
      <c r="F53" s="166"/>
      <c r="G53" s="166"/>
      <c r="H53" s="167"/>
      <c r="I53" s="178"/>
    </row>
    <row r="54" spans="2:9" x14ac:dyDescent="0.25">
      <c r="B54" s="560" t="s">
        <v>36</v>
      </c>
      <c r="C54" s="561"/>
      <c r="D54" s="561"/>
      <c r="E54" s="561"/>
      <c r="F54" s="561"/>
      <c r="G54" s="561"/>
      <c r="H54" s="562"/>
    </row>
    <row r="55" spans="2:9" x14ac:dyDescent="0.25">
      <c r="B55" s="299" t="s">
        <v>96</v>
      </c>
      <c r="C55" s="300"/>
      <c r="D55" s="300"/>
      <c r="E55" s="300"/>
      <c r="F55" s="300"/>
      <c r="G55" s="300"/>
      <c r="H55" s="301"/>
    </row>
    <row r="56" spans="2:9" x14ac:dyDescent="0.25">
      <c r="B56" s="291" t="s">
        <v>313</v>
      </c>
      <c r="C56" s="296"/>
      <c r="D56" s="296"/>
      <c r="E56" s="296"/>
      <c r="F56" s="296"/>
      <c r="G56" s="296"/>
      <c r="H56" s="297"/>
    </row>
    <row r="57" spans="2:9" x14ac:dyDescent="0.25">
      <c r="E57" s="65"/>
    </row>
    <row r="58" spans="2:9" x14ac:dyDescent="0.25">
      <c r="B58" s="336" t="s">
        <v>486</v>
      </c>
      <c r="C58" s="294"/>
      <c r="D58" s="369"/>
      <c r="E58" s="369"/>
      <c r="F58" s="369"/>
      <c r="G58" s="369"/>
      <c r="H58" s="347"/>
    </row>
    <row r="59" spans="2:9" x14ac:dyDescent="0.25">
      <c r="B59" s="565" t="s">
        <v>487</v>
      </c>
      <c r="C59" s="566"/>
      <c r="D59" s="566"/>
      <c r="E59" s="566"/>
      <c r="F59" s="566"/>
      <c r="G59" s="566"/>
      <c r="H59" s="567"/>
    </row>
    <row r="60" spans="2:9" x14ac:dyDescent="0.25">
      <c r="B60" s="337" t="s">
        <v>537</v>
      </c>
      <c r="C60" s="546" t="s">
        <v>488</v>
      </c>
      <c r="D60" s="547"/>
      <c r="E60" s="548" t="s">
        <v>533</v>
      </c>
      <c r="F60" s="549"/>
      <c r="G60" s="549"/>
      <c r="H60" s="550"/>
    </row>
    <row r="61" spans="2:9" x14ac:dyDescent="0.25">
      <c r="B61" s="361" t="s">
        <v>497</v>
      </c>
      <c r="C61" s="364">
        <v>10.8591</v>
      </c>
      <c r="D61" s="340"/>
      <c r="E61" s="358"/>
      <c r="F61" s="364"/>
      <c r="G61" s="364">
        <v>10.8591</v>
      </c>
      <c r="H61" s="340"/>
    </row>
    <row r="62" spans="2:9" x14ac:dyDescent="0.25">
      <c r="B62" s="338" t="s">
        <v>498</v>
      </c>
      <c r="C62" s="364">
        <v>13.0067</v>
      </c>
      <c r="D62" s="340"/>
      <c r="E62" s="358"/>
      <c r="F62" s="364"/>
      <c r="G62" s="364">
        <v>13.0319</v>
      </c>
      <c r="H62" s="340"/>
    </row>
    <row r="63" spans="2:9" x14ac:dyDescent="0.25">
      <c r="B63" s="338" t="s">
        <v>499</v>
      </c>
      <c r="C63" s="364">
        <v>11.6092</v>
      </c>
      <c r="D63" s="340"/>
      <c r="E63" s="358"/>
      <c r="F63" s="364"/>
      <c r="G63" s="364">
        <v>11.5434</v>
      </c>
      <c r="H63" s="340"/>
    </row>
    <row r="64" spans="2:9" x14ac:dyDescent="0.25">
      <c r="B64" s="338" t="s">
        <v>491</v>
      </c>
      <c r="C64" s="364">
        <v>20.462399999999999</v>
      </c>
      <c r="D64" s="340"/>
      <c r="E64" s="358"/>
      <c r="F64" s="364"/>
      <c r="G64" s="364">
        <v>20.771799999999999</v>
      </c>
      <c r="H64" s="340"/>
    </row>
    <row r="65" spans="2:8" x14ac:dyDescent="0.25">
      <c r="B65" s="338" t="s">
        <v>502</v>
      </c>
      <c r="C65" s="364">
        <v>10.8591</v>
      </c>
      <c r="D65" s="340"/>
      <c r="E65" s="358"/>
      <c r="F65" s="364"/>
      <c r="G65" s="364">
        <v>10.8591</v>
      </c>
      <c r="H65" s="340"/>
    </row>
    <row r="66" spans="2:8" x14ac:dyDescent="0.25">
      <c r="B66" s="378" t="s">
        <v>500</v>
      </c>
      <c r="C66" s="364">
        <v>13.071899999999999</v>
      </c>
      <c r="D66" s="340"/>
      <c r="E66" s="358"/>
      <c r="F66" s="364"/>
      <c r="G66" s="364">
        <v>13.101800000000001</v>
      </c>
      <c r="H66" s="340"/>
    </row>
    <row r="67" spans="2:8" x14ac:dyDescent="0.25">
      <c r="B67" s="338" t="s">
        <v>501</v>
      </c>
      <c r="C67" s="364">
        <v>12.0961</v>
      </c>
      <c r="D67" s="340"/>
      <c r="E67" s="358"/>
      <c r="F67" s="364"/>
      <c r="G67" s="364">
        <v>12.066800000000001</v>
      </c>
      <c r="H67" s="340"/>
    </row>
    <row r="68" spans="2:8" x14ac:dyDescent="0.25">
      <c r="B68" s="338" t="s">
        <v>494</v>
      </c>
      <c r="C68" s="364">
        <v>21.088799999999999</v>
      </c>
      <c r="D68" s="340"/>
      <c r="E68" s="358"/>
      <c r="F68" s="364"/>
      <c r="G68" s="364">
        <v>21.4587</v>
      </c>
      <c r="H68" s="340"/>
    </row>
    <row r="69" spans="2:8" x14ac:dyDescent="0.25">
      <c r="B69" s="344" t="s">
        <v>933</v>
      </c>
      <c r="C69" s="509"/>
      <c r="D69" s="501"/>
      <c r="E69" s="501"/>
      <c r="F69" s="509"/>
      <c r="G69" s="509"/>
      <c r="H69" s="510"/>
    </row>
    <row r="70" spans="2:8" x14ac:dyDescent="0.25">
      <c r="B70" s="342" t="s">
        <v>525</v>
      </c>
      <c r="C70" s="294"/>
      <c r="D70" s="294"/>
      <c r="E70" s="294"/>
      <c r="F70" s="294"/>
      <c r="G70" s="294"/>
      <c r="H70" s="343"/>
    </row>
    <row r="71" spans="2:8" x14ac:dyDescent="0.25">
      <c r="B71" s="525" t="s">
        <v>526</v>
      </c>
      <c r="C71" s="526"/>
      <c r="D71" s="526"/>
      <c r="E71" s="526"/>
      <c r="F71" s="526"/>
      <c r="G71" s="526"/>
      <c r="H71" s="527"/>
    </row>
    <row r="72" spans="2:8" x14ac:dyDescent="0.25">
      <c r="B72" s="344" t="s">
        <v>527</v>
      </c>
      <c r="C72" s="345"/>
      <c r="D72" s="345"/>
      <c r="E72" s="345"/>
      <c r="F72" s="345"/>
      <c r="G72" s="346"/>
      <c r="H72" s="347"/>
    </row>
    <row r="73" spans="2:8" x14ac:dyDescent="0.25">
      <c r="B73" s="375" t="s">
        <v>495</v>
      </c>
      <c r="C73" s="376" t="s">
        <v>496</v>
      </c>
      <c r="D73" s="379"/>
      <c r="E73" s="379"/>
      <c r="F73" s="380"/>
      <c r="G73" s="379"/>
      <c r="H73" s="179"/>
    </row>
    <row r="74" spans="2:8" x14ac:dyDescent="0.25">
      <c r="B74" s="361" t="s">
        <v>497</v>
      </c>
      <c r="C74" s="499">
        <v>0.16301315000000005</v>
      </c>
      <c r="D74" s="379"/>
      <c r="E74" s="381"/>
      <c r="F74" s="380"/>
      <c r="G74" s="379"/>
      <c r="H74" s="179"/>
    </row>
    <row r="75" spans="2:8" x14ac:dyDescent="0.25">
      <c r="B75" s="338" t="s">
        <v>498</v>
      </c>
      <c r="C75" s="499">
        <v>0.17027162000000001</v>
      </c>
      <c r="D75" s="379"/>
      <c r="E75" s="381"/>
      <c r="F75" s="380"/>
      <c r="G75" s="379"/>
      <c r="H75" s="179"/>
    </row>
    <row r="76" spans="2:8" x14ac:dyDescent="0.25">
      <c r="B76" s="338" t="s">
        <v>499</v>
      </c>
      <c r="C76" s="499">
        <v>0.24000000000000002</v>
      </c>
      <c r="D76" s="379"/>
      <c r="E76" s="381"/>
      <c r="F76" s="380"/>
      <c r="G76" s="379"/>
      <c r="H76" s="179"/>
    </row>
    <row r="77" spans="2:8" x14ac:dyDescent="0.25">
      <c r="B77" s="382" t="s">
        <v>502</v>
      </c>
      <c r="C77" s="499">
        <v>0.18900783999999998</v>
      </c>
      <c r="D77" s="379"/>
      <c r="E77" s="381"/>
      <c r="F77" s="380"/>
      <c r="G77" s="379"/>
      <c r="H77" s="179"/>
    </row>
    <row r="78" spans="2:8" x14ac:dyDescent="0.25">
      <c r="B78" s="382" t="s">
        <v>500</v>
      </c>
      <c r="C78" s="499">
        <v>0.19786830999999999</v>
      </c>
      <c r="D78" s="379"/>
      <c r="E78" s="381"/>
      <c r="F78" s="380"/>
      <c r="G78" s="379"/>
      <c r="H78" s="179"/>
    </row>
    <row r="79" spans="2:8" x14ac:dyDescent="0.25">
      <c r="B79" s="382" t="s">
        <v>501</v>
      </c>
      <c r="C79" s="499">
        <v>0.24000000000000002</v>
      </c>
      <c r="D79" s="379"/>
      <c r="E79" s="381"/>
      <c r="F79" s="380"/>
      <c r="G79" s="379"/>
      <c r="H79" s="179"/>
    </row>
    <row r="80" spans="2:8" x14ac:dyDescent="0.25">
      <c r="B80" s="528" t="s">
        <v>528</v>
      </c>
      <c r="C80" s="529"/>
      <c r="D80" s="529"/>
      <c r="E80" s="529"/>
      <c r="F80" s="529"/>
      <c r="G80" s="529"/>
      <c r="H80" s="530"/>
    </row>
    <row r="81" spans="2:8" x14ac:dyDescent="0.25">
      <c r="B81" s="528" t="s">
        <v>518</v>
      </c>
      <c r="C81" s="529"/>
      <c r="D81" s="529"/>
      <c r="E81" s="529"/>
      <c r="F81" s="529"/>
      <c r="G81" s="529"/>
      <c r="H81" s="530"/>
    </row>
    <row r="82" spans="2:8" x14ac:dyDescent="0.25">
      <c r="B82" s="344" t="s">
        <v>529</v>
      </c>
      <c r="C82" s="294"/>
      <c r="D82" s="294"/>
      <c r="E82" s="294"/>
      <c r="F82" s="294"/>
      <c r="G82" s="294"/>
      <c r="H82" s="335"/>
    </row>
    <row r="83" spans="2:8" x14ac:dyDescent="0.25">
      <c r="B83" s="3" t="s">
        <v>530</v>
      </c>
    </row>
    <row r="84" spans="2:8" x14ac:dyDescent="0.25">
      <c r="B84" s="3" t="s">
        <v>930</v>
      </c>
    </row>
  </sheetData>
  <mergeCells count="11">
    <mergeCell ref="B59:H59"/>
    <mergeCell ref="B1:H1"/>
    <mergeCell ref="B2:H2"/>
    <mergeCell ref="B54:H54"/>
    <mergeCell ref="B3:G3"/>
    <mergeCell ref="B4:G4"/>
    <mergeCell ref="C60:D60"/>
    <mergeCell ref="E60:H60"/>
    <mergeCell ref="B71:H71"/>
    <mergeCell ref="B80:H80"/>
    <mergeCell ref="B81:H81"/>
  </mergeCells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view="pageBreakPreview" topLeftCell="B3" zoomScale="80" zoomScaleNormal="100" zoomScaleSheetLayoutView="80" workbookViewId="0">
      <selection activeCell="B3" sqref="B3:G3"/>
    </sheetView>
  </sheetViews>
  <sheetFormatPr defaultRowHeight="15" x14ac:dyDescent="0.25"/>
  <cols>
    <col min="1" max="1" width="9.140625" style="2" hidden="1" customWidth="1"/>
    <col min="2" max="2" width="85.85546875" style="3" customWidth="1"/>
    <col min="3" max="3" width="23" style="3" customWidth="1"/>
    <col min="4" max="4" width="16.28515625" style="3" customWidth="1"/>
    <col min="5" max="7" width="15.42578125" style="3" customWidth="1"/>
    <col min="8" max="8" width="15" style="64" bestFit="1" customWidth="1"/>
    <col min="9" max="9" width="15.140625" style="188" bestFit="1" customWidth="1"/>
    <col min="10" max="16384" width="9.140625" style="2"/>
  </cols>
  <sheetData>
    <row r="1" spans="2:9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9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9" x14ac:dyDescent="0.25">
      <c r="B3" s="538" t="s">
        <v>929</v>
      </c>
      <c r="C3" s="538"/>
      <c r="D3" s="538"/>
      <c r="E3" s="538"/>
      <c r="F3" s="538"/>
      <c r="G3" s="538"/>
      <c r="H3" s="329"/>
    </row>
    <row r="4" spans="2:9" x14ac:dyDescent="0.25">
      <c r="B4" s="538" t="s">
        <v>935</v>
      </c>
      <c r="C4" s="538"/>
      <c r="D4" s="538"/>
      <c r="E4" s="538"/>
      <c r="F4" s="538"/>
      <c r="G4" s="538"/>
      <c r="H4" s="329"/>
    </row>
    <row r="5" spans="2:9" x14ac:dyDescent="0.25">
      <c r="B5" s="4" t="s">
        <v>2</v>
      </c>
      <c r="C5" s="5"/>
      <c r="D5" s="6"/>
      <c r="E5" s="7"/>
      <c r="F5" s="7"/>
      <c r="G5" s="7"/>
      <c r="H5" s="8"/>
    </row>
    <row r="6" spans="2:9" x14ac:dyDescent="0.25">
      <c r="B6" s="568" t="s">
        <v>183</v>
      </c>
      <c r="C6" s="569"/>
      <c r="D6" s="569"/>
      <c r="E6" s="569"/>
      <c r="F6" s="569"/>
      <c r="G6" s="569"/>
      <c r="H6" s="570"/>
    </row>
    <row r="7" spans="2:9" x14ac:dyDescent="0.25">
      <c r="B7" s="9" t="s">
        <v>514</v>
      </c>
      <c r="C7" s="12"/>
      <c r="D7" s="13"/>
      <c r="E7" s="12"/>
      <c r="F7" s="12"/>
      <c r="G7" s="12"/>
      <c r="H7" s="14"/>
    </row>
    <row r="8" spans="2:9" x14ac:dyDescent="0.25">
      <c r="B8" s="4"/>
      <c r="C8" s="12"/>
      <c r="D8" s="13"/>
      <c r="E8" s="12"/>
      <c r="F8" s="12"/>
      <c r="G8" s="12"/>
      <c r="H8" s="14"/>
    </row>
    <row r="9" spans="2:9" s="24" customFormat="1" ht="35.1" customHeight="1" x14ac:dyDescent="0.25">
      <c r="B9" s="19" t="s">
        <v>4</v>
      </c>
      <c r="C9" s="20" t="s">
        <v>5</v>
      </c>
      <c r="D9" s="21" t="s">
        <v>6</v>
      </c>
      <c r="E9" s="22" t="s">
        <v>7</v>
      </c>
      <c r="F9" s="23" t="s">
        <v>8</v>
      </c>
      <c r="G9" s="23" t="s">
        <v>322</v>
      </c>
      <c r="H9" s="23" t="s">
        <v>10</v>
      </c>
      <c r="I9" s="188"/>
    </row>
    <row r="10" spans="2:9" s="24" customFormat="1" x14ac:dyDescent="0.25">
      <c r="B10" s="9" t="s">
        <v>11</v>
      </c>
      <c r="C10" s="25"/>
      <c r="D10" s="140"/>
      <c r="E10" s="171"/>
      <c r="F10" s="172"/>
      <c r="G10" s="172"/>
      <c r="H10" s="145"/>
      <c r="I10" s="188"/>
    </row>
    <row r="11" spans="2:9" s="24" customFormat="1" x14ac:dyDescent="0.25">
      <c r="B11" s="9" t="s">
        <v>12</v>
      </c>
      <c r="C11" s="25"/>
      <c r="D11" s="140"/>
      <c r="E11" s="171"/>
      <c r="F11" s="172"/>
      <c r="G11" s="172"/>
      <c r="H11" s="145"/>
      <c r="I11" s="188"/>
    </row>
    <row r="12" spans="2:9" s="24" customFormat="1" x14ac:dyDescent="0.25">
      <c r="B12" s="9" t="s">
        <v>13</v>
      </c>
      <c r="C12" s="25"/>
      <c r="D12" s="140"/>
      <c r="E12" s="140"/>
      <c r="F12" s="172"/>
      <c r="G12" s="172"/>
      <c r="H12" s="145"/>
      <c r="I12" s="188"/>
    </row>
    <row r="13" spans="2:9" s="24" customFormat="1" x14ac:dyDescent="0.25">
      <c r="B13" s="75" t="s">
        <v>229</v>
      </c>
      <c r="C13" s="75" t="s">
        <v>120</v>
      </c>
      <c r="D13" s="119">
        <v>140</v>
      </c>
      <c r="E13" s="119">
        <v>1666.88</v>
      </c>
      <c r="F13" s="184">
        <v>7.33</v>
      </c>
      <c r="G13" s="184">
        <v>7.4998999999999993</v>
      </c>
      <c r="H13" s="448" t="s">
        <v>230</v>
      </c>
      <c r="I13" s="188"/>
    </row>
    <row r="14" spans="2:9" s="24" customFormat="1" x14ac:dyDescent="0.25">
      <c r="B14" s="75" t="s">
        <v>184</v>
      </c>
      <c r="C14" s="75" t="s">
        <v>112</v>
      </c>
      <c r="D14" s="119">
        <v>150</v>
      </c>
      <c r="E14" s="119">
        <v>1513.27</v>
      </c>
      <c r="F14" s="184">
        <v>6.66</v>
      </c>
      <c r="G14" s="184">
        <v>11.929499999999999</v>
      </c>
      <c r="H14" s="448" t="s">
        <v>185</v>
      </c>
      <c r="I14" s="188"/>
    </row>
    <row r="15" spans="2:9" s="24" customFormat="1" x14ac:dyDescent="0.25">
      <c r="B15" s="75" t="s">
        <v>118</v>
      </c>
      <c r="C15" s="75" t="s">
        <v>113</v>
      </c>
      <c r="D15" s="119">
        <v>110</v>
      </c>
      <c r="E15" s="119">
        <v>1221.94</v>
      </c>
      <c r="F15" s="184">
        <v>5.38</v>
      </c>
      <c r="G15" s="184">
        <v>8.3227999999999991</v>
      </c>
      <c r="H15" s="448" t="s">
        <v>187</v>
      </c>
      <c r="I15" s="188"/>
    </row>
    <row r="16" spans="2:9" s="24" customFormat="1" x14ac:dyDescent="0.25">
      <c r="B16" s="75" t="s">
        <v>374</v>
      </c>
      <c r="C16" s="75" t="s">
        <v>115</v>
      </c>
      <c r="D16" s="119">
        <v>100</v>
      </c>
      <c r="E16" s="119">
        <v>1118.82</v>
      </c>
      <c r="F16" s="184">
        <v>4.92</v>
      </c>
      <c r="G16" s="184">
        <v>5.1798999999999999</v>
      </c>
      <c r="H16" s="448" t="s">
        <v>375</v>
      </c>
      <c r="I16" s="188"/>
    </row>
    <row r="17" spans="2:12" s="24" customFormat="1" x14ac:dyDescent="0.25">
      <c r="B17" s="75" t="s">
        <v>23</v>
      </c>
      <c r="C17" s="75" t="s">
        <v>41</v>
      </c>
      <c r="D17" s="185">
        <v>100</v>
      </c>
      <c r="E17" s="189">
        <v>1091.53</v>
      </c>
      <c r="F17" s="84">
        <v>4.8</v>
      </c>
      <c r="G17" s="309">
        <v>4.95</v>
      </c>
      <c r="H17" s="448" t="s">
        <v>280</v>
      </c>
      <c r="I17" s="190"/>
      <c r="J17" s="168"/>
      <c r="L17" s="168"/>
    </row>
    <row r="18" spans="2:12" s="24" customFormat="1" x14ac:dyDescent="0.25">
      <c r="B18" s="75" t="s">
        <v>59</v>
      </c>
      <c r="C18" s="75" t="s">
        <v>15</v>
      </c>
      <c r="D18" s="185">
        <v>100</v>
      </c>
      <c r="E18" s="189">
        <v>1065.75</v>
      </c>
      <c r="F18" s="84">
        <v>4.6900000000000004</v>
      </c>
      <c r="G18" s="309">
        <v>4.8149999999999995</v>
      </c>
      <c r="H18" s="448" t="s">
        <v>376</v>
      </c>
      <c r="I18" s="190"/>
      <c r="J18" s="168"/>
      <c r="L18" s="168"/>
    </row>
    <row r="19" spans="2:12" s="24" customFormat="1" x14ac:dyDescent="0.25">
      <c r="B19" s="75" t="s">
        <v>377</v>
      </c>
      <c r="C19" s="75" t="s">
        <v>115</v>
      </c>
      <c r="D19" s="185">
        <v>100</v>
      </c>
      <c r="E19" s="189">
        <v>1050.46</v>
      </c>
      <c r="F19" s="84">
        <v>4.62</v>
      </c>
      <c r="G19" s="309">
        <v>5.9649999999999999</v>
      </c>
      <c r="H19" s="448" t="s">
        <v>380</v>
      </c>
      <c r="I19" s="190"/>
      <c r="J19" s="168"/>
      <c r="L19" s="168"/>
    </row>
    <row r="20" spans="2:12" s="24" customFormat="1" x14ac:dyDescent="0.25">
      <c r="B20" s="75" t="s">
        <v>378</v>
      </c>
      <c r="C20" s="75" t="s">
        <v>379</v>
      </c>
      <c r="D20" s="185">
        <v>100</v>
      </c>
      <c r="E20" s="189">
        <v>1043.49</v>
      </c>
      <c r="F20" s="84">
        <v>4.59</v>
      </c>
      <c r="G20" s="309">
        <v>5.26</v>
      </c>
      <c r="H20" s="448" t="s">
        <v>381</v>
      </c>
      <c r="I20" s="190"/>
      <c r="J20" s="168"/>
      <c r="L20" s="168"/>
    </row>
    <row r="21" spans="2:12" s="24" customFormat="1" x14ac:dyDescent="0.25">
      <c r="B21" s="75" t="s">
        <v>417</v>
      </c>
      <c r="C21" s="75" t="s">
        <v>367</v>
      </c>
      <c r="D21" s="185">
        <v>100</v>
      </c>
      <c r="E21" s="189">
        <v>1034.29</v>
      </c>
      <c r="F21" s="84">
        <v>4.55</v>
      </c>
      <c r="G21" s="309">
        <v>7.3049999999999988</v>
      </c>
      <c r="H21" s="448" t="s">
        <v>368</v>
      </c>
      <c r="I21" s="190"/>
      <c r="J21" s="168"/>
      <c r="L21" s="168"/>
    </row>
    <row r="22" spans="2:12" s="24" customFormat="1" x14ac:dyDescent="0.25">
      <c r="B22" s="75" t="s">
        <v>329</v>
      </c>
      <c r="C22" s="75" t="s">
        <v>330</v>
      </c>
      <c r="D22" s="185">
        <v>50</v>
      </c>
      <c r="E22" s="189">
        <v>899.55</v>
      </c>
      <c r="F22" s="84">
        <v>3.96</v>
      </c>
      <c r="G22" s="309">
        <v>4.8247999999999998</v>
      </c>
      <c r="H22" s="448" t="s">
        <v>331</v>
      </c>
      <c r="I22" s="190"/>
      <c r="J22" s="168"/>
      <c r="L22" s="168"/>
    </row>
    <row r="23" spans="2:12" s="24" customFormat="1" x14ac:dyDescent="0.25">
      <c r="B23" s="75" t="s">
        <v>303</v>
      </c>
      <c r="C23" s="75" t="s">
        <v>15</v>
      </c>
      <c r="D23" s="185">
        <v>849</v>
      </c>
      <c r="E23" s="189">
        <v>877.06</v>
      </c>
      <c r="F23" s="84">
        <v>3.86</v>
      </c>
      <c r="G23" s="309">
        <v>7.3387999999999991</v>
      </c>
      <c r="H23" s="448" t="s">
        <v>304</v>
      </c>
      <c r="I23" s="190"/>
      <c r="J23" s="168"/>
      <c r="L23" s="168"/>
    </row>
    <row r="24" spans="2:12" s="24" customFormat="1" x14ac:dyDescent="0.25">
      <c r="B24" s="75" t="s">
        <v>325</v>
      </c>
      <c r="C24" s="75" t="s">
        <v>429</v>
      </c>
      <c r="D24" s="185">
        <v>50000</v>
      </c>
      <c r="E24" s="189">
        <v>546.21</v>
      </c>
      <c r="F24" s="84">
        <v>2.4</v>
      </c>
      <c r="G24" s="309">
        <v>4.4489999999999998</v>
      </c>
      <c r="H24" s="448" t="s">
        <v>326</v>
      </c>
      <c r="I24" s="190"/>
      <c r="J24" s="168"/>
      <c r="L24" s="168"/>
    </row>
    <row r="25" spans="2:12" s="24" customFormat="1" x14ac:dyDescent="0.25">
      <c r="B25" s="75" t="s">
        <v>325</v>
      </c>
      <c r="C25" s="75" t="s">
        <v>429</v>
      </c>
      <c r="D25" s="185">
        <v>50</v>
      </c>
      <c r="E25" s="189">
        <v>538.64</v>
      </c>
      <c r="F25" s="84">
        <v>2.37</v>
      </c>
      <c r="G25" s="309">
        <v>4.8742000000000001</v>
      </c>
      <c r="H25" s="448" t="s">
        <v>332</v>
      </c>
      <c r="I25" s="190"/>
      <c r="J25" s="168"/>
      <c r="L25" s="168"/>
    </row>
    <row r="26" spans="2:12" s="24" customFormat="1" x14ac:dyDescent="0.25">
      <c r="B26" s="75" t="s">
        <v>314</v>
      </c>
      <c r="C26" s="75" t="s">
        <v>117</v>
      </c>
      <c r="D26" s="185">
        <v>500</v>
      </c>
      <c r="E26" s="189">
        <v>0</v>
      </c>
      <c r="F26" s="84">
        <v>0</v>
      </c>
      <c r="G26" s="309">
        <v>0</v>
      </c>
      <c r="H26" s="448" t="s">
        <v>188</v>
      </c>
      <c r="I26" s="190"/>
      <c r="J26" s="168"/>
      <c r="L26" s="168"/>
    </row>
    <row r="27" spans="2:12" s="24" customFormat="1" x14ac:dyDescent="0.25">
      <c r="B27" s="29" t="s">
        <v>25</v>
      </c>
      <c r="C27" s="75"/>
      <c r="D27" s="82"/>
      <c r="E27" s="42">
        <f>SUM(E13:E26)</f>
        <v>13667.89</v>
      </c>
      <c r="F27" s="42">
        <f>SUM(F13:F26)</f>
        <v>60.129999999999988</v>
      </c>
      <c r="G27" s="317"/>
      <c r="H27" s="449"/>
      <c r="I27" s="190"/>
      <c r="J27" s="168"/>
      <c r="L27" s="168"/>
    </row>
    <row r="28" spans="2:12" s="24" customFormat="1" x14ac:dyDescent="0.25">
      <c r="B28" s="29" t="s">
        <v>26</v>
      </c>
      <c r="C28" s="85"/>
      <c r="D28" s="82"/>
      <c r="E28" s="87"/>
      <c r="F28" s="87"/>
      <c r="G28" s="317"/>
      <c r="H28" s="449"/>
      <c r="I28" s="190"/>
      <c r="J28" s="168"/>
      <c r="L28" s="168"/>
    </row>
    <row r="29" spans="2:12" s="24" customFormat="1" x14ac:dyDescent="0.25">
      <c r="B29" s="29" t="s">
        <v>89</v>
      </c>
      <c r="C29" s="85"/>
      <c r="D29" s="82"/>
      <c r="E29" s="87"/>
      <c r="F29" s="87"/>
      <c r="G29" s="317"/>
      <c r="H29" s="449"/>
      <c r="I29" s="190"/>
      <c r="J29" s="168"/>
      <c r="L29" s="168"/>
    </row>
    <row r="30" spans="2:12" s="24" customFormat="1" x14ac:dyDescent="0.25">
      <c r="B30" s="30" t="s">
        <v>288</v>
      </c>
      <c r="C30" s="85" t="s">
        <v>17</v>
      </c>
      <c r="D30" s="82">
        <v>2700000</v>
      </c>
      <c r="E30" s="32">
        <v>2846.71</v>
      </c>
      <c r="F30" s="32">
        <v>12.52</v>
      </c>
      <c r="G30" s="318">
        <v>5.2780000000000005</v>
      </c>
      <c r="H30" s="449" t="s">
        <v>289</v>
      </c>
      <c r="I30" s="190"/>
      <c r="J30" s="168"/>
      <c r="L30" s="168"/>
    </row>
    <row r="31" spans="2:12" s="24" customFormat="1" x14ac:dyDescent="0.25">
      <c r="B31" s="29" t="s">
        <v>25</v>
      </c>
      <c r="C31" s="85"/>
      <c r="D31" s="82"/>
      <c r="E31" s="43">
        <f>SUM(E30:E30)</f>
        <v>2846.71</v>
      </c>
      <c r="F31" s="43">
        <f>SUM(F30:F30)</f>
        <v>12.52</v>
      </c>
      <c r="G31" s="191"/>
      <c r="H31" s="449"/>
      <c r="I31" s="190"/>
      <c r="J31" s="168"/>
      <c r="L31" s="168"/>
    </row>
    <row r="32" spans="2:12" s="24" customFormat="1" x14ac:dyDescent="0.25">
      <c r="B32" s="29" t="s">
        <v>93</v>
      </c>
      <c r="C32" s="85"/>
      <c r="D32" s="82"/>
      <c r="E32" s="87"/>
      <c r="F32" s="87"/>
      <c r="G32" s="191"/>
      <c r="H32" s="449"/>
      <c r="I32" s="190"/>
      <c r="J32" s="168"/>
      <c r="L32" s="168"/>
    </row>
    <row r="33" spans="1:12" s="24" customFormat="1" x14ac:dyDescent="0.25">
      <c r="B33" s="29" t="s">
        <v>101</v>
      </c>
      <c r="C33" s="85"/>
      <c r="D33" s="82"/>
      <c r="E33" s="87"/>
      <c r="F33" s="87"/>
      <c r="G33" s="191"/>
      <c r="H33" s="449"/>
      <c r="I33" s="190"/>
      <c r="J33" s="168"/>
      <c r="L33" s="168"/>
    </row>
    <row r="34" spans="1:12" s="24" customFormat="1" x14ac:dyDescent="0.25">
      <c r="B34" s="30" t="s">
        <v>264</v>
      </c>
      <c r="C34" s="85" t="s">
        <v>15</v>
      </c>
      <c r="D34" s="82">
        <v>2500</v>
      </c>
      <c r="E34" s="32">
        <v>2264.3200000000002</v>
      </c>
      <c r="F34" s="32">
        <v>9.9600000000000009</v>
      </c>
      <c r="G34" s="308">
        <v>4.8832000000000004</v>
      </c>
      <c r="H34" s="449" t="s">
        <v>279</v>
      </c>
      <c r="I34" s="190"/>
      <c r="J34" s="168"/>
      <c r="L34" s="168"/>
    </row>
    <row r="35" spans="1:12" s="24" customFormat="1" x14ac:dyDescent="0.25">
      <c r="B35" s="29" t="s">
        <v>25</v>
      </c>
      <c r="C35" s="85"/>
      <c r="D35" s="82"/>
      <c r="E35" s="43">
        <f>SUM(E34)</f>
        <v>2264.3200000000002</v>
      </c>
      <c r="F35" s="43">
        <f>SUM(F34)</f>
        <v>9.9600000000000009</v>
      </c>
      <c r="G35" s="281"/>
      <c r="H35" s="449"/>
      <c r="I35" s="190"/>
      <c r="J35" s="168"/>
      <c r="L35" s="168"/>
    </row>
    <row r="36" spans="1:12" s="24" customFormat="1" ht="15" customHeight="1" x14ac:dyDescent="0.25">
      <c r="B36" s="29" t="s">
        <v>31</v>
      </c>
      <c r="C36" s="30"/>
      <c r="D36" s="31"/>
      <c r="E36" s="189"/>
      <c r="F36" s="84"/>
      <c r="G36" s="84"/>
      <c r="H36" s="45"/>
      <c r="I36" s="188"/>
      <c r="J36" s="168"/>
      <c r="L36" s="168"/>
    </row>
    <row r="37" spans="1:12" s="24" customFormat="1" ht="15" customHeight="1" x14ac:dyDescent="0.25">
      <c r="B37" s="29" t="s">
        <v>32</v>
      </c>
      <c r="C37" s="30"/>
      <c r="D37" s="31"/>
      <c r="E37" s="189">
        <v>3929.09</v>
      </c>
      <c r="F37" s="324">
        <v>17.28</v>
      </c>
      <c r="G37" s="84"/>
      <c r="H37" s="45"/>
      <c r="I37" s="188"/>
      <c r="J37" s="168"/>
      <c r="L37" s="168"/>
    </row>
    <row r="38" spans="1:12" s="24" customFormat="1" ht="15" customHeight="1" x14ac:dyDescent="0.25">
      <c r="B38" s="29" t="s">
        <v>33</v>
      </c>
      <c r="C38" s="30"/>
      <c r="D38" s="31"/>
      <c r="E38" s="189">
        <v>23.64</v>
      </c>
      <c r="F38" s="324">
        <v>0.11</v>
      </c>
      <c r="G38" s="84"/>
      <c r="H38" s="45"/>
      <c r="I38" s="188"/>
      <c r="J38" s="168"/>
    </row>
    <row r="39" spans="1:12" s="24" customFormat="1" x14ac:dyDescent="0.25">
      <c r="B39" s="49" t="s">
        <v>34</v>
      </c>
      <c r="C39" s="49"/>
      <c r="D39" s="105"/>
      <c r="E39" s="51">
        <f>E38+E37+E27+E31+E35</f>
        <v>22731.649999999998</v>
      </c>
      <c r="F39" s="51">
        <f>F38+F37+F27+F31+F35</f>
        <v>99.999999999999972</v>
      </c>
      <c r="G39" s="53"/>
      <c r="H39" s="163"/>
      <c r="I39" s="188"/>
    </row>
    <row r="40" spans="1:12" s="24" customFormat="1" x14ac:dyDescent="0.25">
      <c r="B40" s="30" t="s">
        <v>35</v>
      </c>
      <c r="C40" s="164"/>
      <c r="D40" s="165"/>
      <c r="E40" s="157"/>
      <c r="F40" s="166"/>
      <c r="G40" s="166"/>
      <c r="H40" s="167"/>
      <c r="I40" s="188"/>
    </row>
    <row r="41" spans="1:12" s="1" customFormat="1" x14ac:dyDescent="0.25">
      <c r="B41" s="560" t="s">
        <v>36</v>
      </c>
      <c r="C41" s="561"/>
      <c r="D41" s="561"/>
      <c r="E41" s="561"/>
      <c r="F41" s="561"/>
      <c r="G41" s="561"/>
      <c r="H41" s="562"/>
      <c r="I41" s="188"/>
    </row>
    <row r="42" spans="1:12" s="1" customFormat="1" x14ac:dyDescent="0.25">
      <c r="B42" s="3" t="s">
        <v>96</v>
      </c>
      <c r="C42" s="169"/>
      <c r="D42" s="169"/>
      <c r="E42" s="169"/>
      <c r="F42" s="169"/>
      <c r="G42" s="169"/>
      <c r="H42" s="169"/>
      <c r="I42" s="188"/>
    </row>
    <row r="43" spans="1:12" s="1" customFormat="1" x14ac:dyDescent="0.25">
      <c r="B43" s="291" t="s">
        <v>313</v>
      </c>
      <c r="C43" s="296"/>
      <c r="D43" s="296"/>
      <c r="E43" s="296"/>
      <c r="F43" s="296"/>
      <c r="G43" s="296"/>
      <c r="H43" s="296"/>
      <c r="I43" s="188"/>
    </row>
    <row r="44" spans="1:12" s="1" customFormat="1" x14ac:dyDescent="0.25">
      <c r="B44" s="169"/>
      <c r="C44" s="169"/>
      <c r="D44" s="169"/>
      <c r="E44" s="169"/>
      <c r="F44" s="169"/>
      <c r="G44" s="169"/>
      <c r="H44" s="169"/>
      <c r="I44" s="188"/>
    </row>
    <row r="45" spans="1:12" s="3" customFormat="1" x14ac:dyDescent="0.25">
      <c r="A45" s="2"/>
      <c r="B45" s="336" t="s">
        <v>486</v>
      </c>
      <c r="C45" s="294"/>
      <c r="D45" s="369"/>
      <c r="E45" s="369"/>
      <c r="F45" s="369"/>
      <c r="G45" s="369"/>
      <c r="H45" s="347"/>
      <c r="I45" s="188"/>
      <c r="J45" s="2"/>
      <c r="K45" s="2"/>
      <c r="L45" s="2"/>
    </row>
    <row r="46" spans="1:12" x14ac:dyDescent="0.25">
      <c r="B46" s="383" t="s">
        <v>487</v>
      </c>
      <c r="C46" s="384"/>
      <c r="D46" s="384"/>
      <c r="E46" s="384"/>
      <c r="F46" s="384"/>
      <c r="G46" s="384"/>
      <c r="H46" s="385"/>
    </row>
    <row r="47" spans="1:12" x14ac:dyDescent="0.25">
      <c r="B47" s="337" t="s">
        <v>537</v>
      </c>
      <c r="C47" s="546" t="s">
        <v>488</v>
      </c>
      <c r="D47" s="547"/>
      <c r="E47" s="548" t="s">
        <v>533</v>
      </c>
      <c r="F47" s="549"/>
      <c r="G47" s="549"/>
      <c r="H47" s="550"/>
    </row>
    <row r="48" spans="1:12" x14ac:dyDescent="0.25">
      <c r="B48" s="338" t="s">
        <v>489</v>
      </c>
      <c r="C48" s="364">
        <v>10.231299999999999</v>
      </c>
      <c r="D48" s="340"/>
      <c r="E48" s="358"/>
      <c r="F48" s="364"/>
      <c r="G48" s="364">
        <v>10.199999999999999</v>
      </c>
      <c r="H48" s="340"/>
    </row>
    <row r="49" spans="2:8" x14ac:dyDescent="0.25">
      <c r="B49" s="338" t="s">
        <v>490</v>
      </c>
      <c r="C49" s="364">
        <v>10.8245</v>
      </c>
      <c r="D49" s="340"/>
      <c r="E49" s="358"/>
      <c r="F49" s="364"/>
      <c r="G49" s="364">
        <v>11.1325</v>
      </c>
      <c r="H49" s="340"/>
    </row>
    <row r="50" spans="2:8" x14ac:dyDescent="0.25">
      <c r="B50" s="338" t="s">
        <v>491</v>
      </c>
      <c r="C50" s="364">
        <v>21.695</v>
      </c>
      <c r="D50" s="340"/>
      <c r="E50" s="358"/>
      <c r="F50" s="364"/>
      <c r="G50" s="364">
        <v>22.3123</v>
      </c>
      <c r="H50" s="340"/>
    </row>
    <row r="51" spans="2:8" x14ac:dyDescent="0.25">
      <c r="B51" s="338" t="s">
        <v>509</v>
      </c>
      <c r="C51" s="364">
        <v>21.345300000000002</v>
      </c>
      <c r="D51" s="340"/>
      <c r="E51" s="358"/>
      <c r="F51" s="364"/>
      <c r="G51" s="364">
        <v>21.953099999999999</v>
      </c>
      <c r="H51" s="340"/>
    </row>
    <row r="52" spans="2:8" x14ac:dyDescent="0.25">
      <c r="B52" s="338" t="s">
        <v>492</v>
      </c>
      <c r="C52" s="364">
        <v>10.7006</v>
      </c>
      <c r="D52" s="340"/>
      <c r="E52" s="358"/>
      <c r="F52" s="364"/>
      <c r="G52" s="364">
        <v>10.725899999999999</v>
      </c>
      <c r="H52" s="340"/>
    </row>
    <row r="53" spans="2:8" x14ac:dyDescent="0.25">
      <c r="B53" s="338" t="s">
        <v>493</v>
      </c>
      <c r="C53" s="364">
        <v>11.2262</v>
      </c>
      <c r="D53" s="340"/>
      <c r="E53" s="358"/>
      <c r="F53" s="364"/>
      <c r="G53" s="364">
        <v>11.5913</v>
      </c>
      <c r="H53" s="340"/>
    </row>
    <row r="54" spans="2:8" x14ac:dyDescent="0.25">
      <c r="B54" s="338" t="s">
        <v>494</v>
      </c>
      <c r="C54" s="364">
        <v>22.640799999999999</v>
      </c>
      <c r="D54" s="340"/>
      <c r="E54" s="358"/>
      <c r="F54" s="364"/>
      <c r="G54" s="364">
        <v>23.377099999999999</v>
      </c>
      <c r="H54" s="340"/>
    </row>
    <row r="55" spans="2:8" x14ac:dyDescent="0.25">
      <c r="B55" s="344" t="s">
        <v>933</v>
      </c>
      <c r="C55" s="509"/>
      <c r="D55" s="501"/>
      <c r="E55" s="501"/>
      <c r="F55" s="509"/>
      <c r="G55" s="509"/>
      <c r="H55" s="510"/>
    </row>
    <row r="56" spans="2:8" x14ac:dyDescent="0.25">
      <c r="B56" s="342" t="s">
        <v>525</v>
      </c>
      <c r="C56" s="294"/>
      <c r="D56" s="294"/>
      <c r="E56" s="294"/>
      <c r="F56" s="294"/>
      <c r="G56" s="294"/>
      <c r="H56" s="343"/>
    </row>
    <row r="57" spans="2:8" x14ac:dyDescent="0.25">
      <c r="B57" s="525" t="s">
        <v>526</v>
      </c>
      <c r="C57" s="526"/>
      <c r="D57" s="526"/>
      <c r="E57" s="526"/>
      <c r="F57" s="526"/>
      <c r="G57" s="526"/>
      <c r="H57" s="527"/>
    </row>
    <row r="58" spans="2:8" x14ac:dyDescent="0.25">
      <c r="B58" s="344" t="s">
        <v>527</v>
      </c>
      <c r="C58" s="345"/>
      <c r="D58" s="345"/>
      <c r="E58" s="345"/>
      <c r="F58" s="345"/>
      <c r="G58" s="346"/>
      <c r="H58" s="347"/>
    </row>
    <row r="59" spans="2:8" x14ac:dyDescent="0.25">
      <c r="B59" s="375" t="s">
        <v>495</v>
      </c>
      <c r="C59" s="376" t="s">
        <v>496</v>
      </c>
      <c r="D59" s="379"/>
      <c r="E59" s="379"/>
      <c r="F59" s="380"/>
      <c r="G59" s="379"/>
      <c r="H59" s="386"/>
    </row>
    <row r="60" spans="2:8" x14ac:dyDescent="0.25">
      <c r="B60" s="338" t="s">
        <v>499</v>
      </c>
      <c r="C60" s="360">
        <v>0.31999999999999995</v>
      </c>
      <c r="D60" s="379"/>
      <c r="E60" s="381"/>
      <c r="F60" s="380"/>
      <c r="G60" s="379"/>
      <c r="H60" s="386"/>
    </row>
    <row r="61" spans="2:8" x14ac:dyDescent="0.25">
      <c r="B61" s="382" t="s">
        <v>492</v>
      </c>
      <c r="C61" s="360">
        <v>0.31999999999999995</v>
      </c>
      <c r="D61" s="379"/>
      <c r="E61" s="381"/>
      <c r="F61" s="380"/>
      <c r="G61" s="379"/>
      <c r="H61" s="386"/>
    </row>
    <row r="62" spans="2:8" x14ac:dyDescent="0.25">
      <c r="B62" s="528" t="s">
        <v>528</v>
      </c>
      <c r="C62" s="529"/>
      <c r="D62" s="529"/>
      <c r="E62" s="529"/>
      <c r="F62" s="529"/>
      <c r="G62" s="529"/>
      <c r="H62" s="530"/>
    </row>
    <row r="63" spans="2:8" x14ac:dyDescent="0.25">
      <c r="B63" s="528" t="s">
        <v>524</v>
      </c>
      <c r="C63" s="529"/>
      <c r="D63" s="529"/>
      <c r="E63" s="529"/>
      <c r="F63" s="529"/>
      <c r="G63" s="529"/>
      <c r="H63" s="530"/>
    </row>
    <row r="64" spans="2:8" x14ac:dyDescent="0.25">
      <c r="B64" s="344" t="s">
        <v>529</v>
      </c>
      <c r="C64" s="294"/>
      <c r="D64" s="294"/>
      <c r="E64" s="294"/>
      <c r="F64" s="294"/>
      <c r="G64" s="294"/>
      <c r="H64" s="335"/>
    </row>
    <row r="65" spans="2:9" x14ac:dyDescent="0.25">
      <c r="B65" s="344" t="s">
        <v>931</v>
      </c>
      <c r="C65" s="520"/>
      <c r="D65" s="520"/>
      <c r="E65" s="520"/>
      <c r="F65" s="520"/>
      <c r="G65" s="520"/>
      <c r="H65" s="519"/>
    </row>
    <row r="66" spans="2:9" x14ac:dyDescent="0.25">
      <c r="B66" s="259" t="s">
        <v>932</v>
      </c>
      <c r="C66" s="294"/>
      <c r="D66" s="294"/>
      <c r="E66" s="294"/>
      <c r="F66" s="294"/>
      <c r="G66" s="294"/>
    </row>
    <row r="67" spans="2:9" ht="14.45" customHeight="1" x14ac:dyDescent="0.25">
      <c r="B67" s="559" t="s">
        <v>297</v>
      </c>
      <c r="C67" s="559"/>
      <c r="D67" s="559"/>
      <c r="E67" s="559"/>
      <c r="F67" s="559"/>
      <c r="G67" s="559"/>
    </row>
    <row r="68" spans="2:9" ht="15" customHeight="1" x14ac:dyDescent="0.25">
      <c r="B68" s="285" t="s">
        <v>298</v>
      </c>
      <c r="C68" s="554" t="s">
        <v>299</v>
      </c>
      <c r="D68" s="554"/>
      <c r="E68" s="554"/>
      <c r="F68" s="554"/>
      <c r="G68" s="294"/>
      <c r="H68" s="2"/>
      <c r="I68" s="2"/>
    </row>
    <row r="69" spans="2:9" x14ac:dyDescent="0.25">
      <c r="B69" s="286" t="s">
        <v>254</v>
      </c>
      <c r="C69" s="572" t="s">
        <v>300</v>
      </c>
      <c r="D69" s="573"/>
      <c r="E69" s="573"/>
      <c r="F69" s="574"/>
      <c r="G69" s="294"/>
    </row>
    <row r="70" spans="2:9" ht="15" customHeight="1" x14ac:dyDescent="0.25">
      <c r="B70" s="287" t="s">
        <v>301</v>
      </c>
      <c r="C70" s="575" t="s">
        <v>300</v>
      </c>
      <c r="D70" s="576"/>
      <c r="E70" s="576"/>
      <c r="F70" s="576"/>
      <c r="G70" s="294"/>
      <c r="H70" s="2"/>
      <c r="I70" s="2"/>
    </row>
    <row r="71" spans="2:9" x14ac:dyDescent="0.25">
      <c r="B71" s="286" t="s">
        <v>256</v>
      </c>
      <c r="C71" s="575" t="s">
        <v>300</v>
      </c>
      <c r="D71" s="576"/>
      <c r="E71" s="576"/>
      <c r="F71" s="576"/>
      <c r="G71" s="294"/>
    </row>
    <row r="72" spans="2:9" ht="56.25" customHeight="1" x14ac:dyDescent="0.25">
      <c r="B72" s="260" t="s">
        <v>941</v>
      </c>
      <c r="C72" s="334"/>
      <c r="D72" s="334"/>
      <c r="E72" s="334"/>
      <c r="F72" s="334"/>
      <c r="G72" s="334"/>
    </row>
    <row r="73" spans="2:9" ht="60" x14ac:dyDescent="0.25">
      <c r="B73" s="276" t="s">
        <v>253</v>
      </c>
      <c r="C73" s="276" t="s">
        <v>10</v>
      </c>
      <c r="D73" s="571" t="s">
        <v>247</v>
      </c>
      <c r="E73" s="571"/>
      <c r="F73" s="277" t="s">
        <v>248</v>
      </c>
      <c r="G73" s="334"/>
    </row>
    <row r="74" spans="2:9" ht="28.5" customHeight="1" x14ac:dyDescent="0.25">
      <c r="B74" s="276"/>
      <c r="C74" s="276"/>
      <c r="D74" s="277" t="s">
        <v>249</v>
      </c>
      <c r="E74" s="277" t="s">
        <v>127</v>
      </c>
      <c r="F74" s="276"/>
      <c r="G74" s="334"/>
      <c r="H74" s="2"/>
      <c r="I74" s="2"/>
    </row>
    <row r="75" spans="2:9" x14ac:dyDescent="0.25">
      <c r="B75" s="286" t="s">
        <v>938</v>
      </c>
      <c r="C75" s="286" t="s">
        <v>250</v>
      </c>
      <c r="D75" s="279">
        <v>0</v>
      </c>
      <c r="E75" s="280">
        <v>0</v>
      </c>
      <c r="F75" s="279">
        <v>1074.635</v>
      </c>
      <c r="G75" s="334"/>
    </row>
    <row r="76" spans="2:9" x14ac:dyDescent="0.25">
      <c r="B76" s="286" t="s">
        <v>939</v>
      </c>
      <c r="C76" s="286" t="s">
        <v>251</v>
      </c>
      <c r="D76" s="279">
        <v>0</v>
      </c>
      <c r="E76" s="280">
        <v>0</v>
      </c>
      <c r="F76" s="279">
        <v>30.069151671232881</v>
      </c>
      <c r="G76" s="334"/>
    </row>
    <row r="77" spans="2:9" x14ac:dyDescent="0.25">
      <c r="B77" s="286" t="s">
        <v>940</v>
      </c>
      <c r="C77" s="286" t="s">
        <v>252</v>
      </c>
      <c r="D77" s="279">
        <v>0</v>
      </c>
      <c r="E77" s="280">
        <v>0</v>
      </c>
      <c r="F77" s="279">
        <v>2726.8767123287671</v>
      </c>
      <c r="G77" s="334"/>
    </row>
    <row r="78" spans="2:9" x14ac:dyDescent="0.25">
      <c r="B78" s="286" t="s">
        <v>254</v>
      </c>
      <c r="C78" s="286" t="s">
        <v>255</v>
      </c>
      <c r="D78" s="279">
        <v>0</v>
      </c>
      <c r="E78" s="280">
        <v>0</v>
      </c>
      <c r="F78" s="279">
        <v>3450.6126042684932</v>
      </c>
      <c r="G78" s="334"/>
    </row>
    <row r="79" spans="2:9" x14ac:dyDescent="0.25">
      <c r="B79" s="286" t="s">
        <v>256</v>
      </c>
      <c r="C79" s="286" t="s">
        <v>257</v>
      </c>
      <c r="D79" s="279">
        <v>0</v>
      </c>
      <c r="E79" s="280">
        <v>0</v>
      </c>
      <c r="F79" s="279">
        <v>4978.2363019092463</v>
      </c>
      <c r="G79" s="334"/>
    </row>
    <row r="80" spans="2:9" ht="15" customHeight="1" x14ac:dyDescent="0.25">
      <c r="B80" s="286" t="s">
        <v>301</v>
      </c>
      <c r="C80" s="286" t="s">
        <v>116</v>
      </c>
      <c r="D80" s="279">
        <v>0</v>
      </c>
      <c r="E80" s="280">
        <v>0</v>
      </c>
      <c r="F80" s="315">
        <v>2174.158904109589</v>
      </c>
      <c r="G80" s="2"/>
      <c r="H80" s="2"/>
      <c r="I80" s="2"/>
    </row>
    <row r="81" spans="2:9" ht="15" customHeight="1" x14ac:dyDescent="0.25">
      <c r="B81" s="286" t="s">
        <v>937</v>
      </c>
      <c r="C81" s="597"/>
      <c r="D81" s="598"/>
      <c r="E81" s="599"/>
      <c r="F81" s="600"/>
      <c r="G81" s="2"/>
      <c r="H81" s="2"/>
      <c r="I81" s="2"/>
    </row>
  </sheetData>
  <mergeCells count="17">
    <mergeCell ref="D73:E73"/>
    <mergeCell ref="B67:G67"/>
    <mergeCell ref="C68:F68"/>
    <mergeCell ref="C69:F69"/>
    <mergeCell ref="C70:F70"/>
    <mergeCell ref="C71:F71"/>
    <mergeCell ref="C47:D47"/>
    <mergeCell ref="E47:H47"/>
    <mergeCell ref="B57:H57"/>
    <mergeCell ref="B62:H62"/>
    <mergeCell ref="B63:H63"/>
    <mergeCell ref="B1:H1"/>
    <mergeCell ref="B2:H2"/>
    <mergeCell ref="B6:H6"/>
    <mergeCell ref="B41:H41"/>
    <mergeCell ref="B3:G3"/>
    <mergeCell ref="B4:G4"/>
  </mergeCells>
  <hyperlinks>
    <hyperlink ref="C69" r:id="rId1"/>
    <hyperlink ref="C70" r:id="rId2"/>
    <hyperlink ref="C71" r:id="rId3"/>
  </hyperlinks>
  <pageMargins left="0.7" right="0.7" top="0.75" bottom="0.75" header="0.3" footer="0.3"/>
  <pageSetup paperSize="9" scale="46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1" hidden="1" customWidth="1"/>
    <col min="2" max="2" width="107.42578125" style="3" customWidth="1"/>
    <col min="3" max="3" width="23" style="3" customWidth="1"/>
    <col min="4" max="4" width="14.28515625" style="3" customWidth="1"/>
    <col min="5" max="5" width="18.7109375" style="3" customWidth="1"/>
    <col min="6" max="6" width="10.7109375" style="3" customWidth="1"/>
    <col min="7" max="7" width="14.7109375" style="3" customWidth="1"/>
    <col min="8" max="8" width="18.5703125" style="64" customWidth="1"/>
    <col min="9" max="9" width="15.140625" style="1" bestFit="1" customWidth="1"/>
    <col min="10" max="10" width="9.85546875" style="1" bestFit="1" customWidth="1"/>
    <col min="11" max="11" width="12.28515625" style="170" bestFit="1" customWidth="1"/>
    <col min="12" max="12" width="9.140625" style="170"/>
    <col min="13" max="16384" width="9.140625" style="1"/>
  </cols>
  <sheetData>
    <row r="1" spans="1:18" hidden="1" x14ac:dyDescent="0.25">
      <c r="A1" s="194"/>
      <c r="B1" s="534" t="s">
        <v>0</v>
      </c>
      <c r="C1" s="535"/>
      <c r="D1" s="535"/>
      <c r="E1" s="535"/>
      <c r="F1" s="535"/>
      <c r="G1" s="535"/>
      <c r="H1" s="536"/>
    </row>
    <row r="2" spans="1:18" hidden="1" x14ac:dyDescent="0.25">
      <c r="A2" s="195"/>
      <c r="B2" s="537" t="s">
        <v>1</v>
      </c>
      <c r="C2" s="538"/>
      <c r="D2" s="538"/>
      <c r="E2" s="538"/>
      <c r="F2" s="538"/>
      <c r="G2" s="538"/>
      <c r="H2" s="539"/>
    </row>
    <row r="3" spans="1:18" x14ac:dyDescent="0.25">
      <c r="A3" s="195"/>
      <c r="B3" s="538" t="s">
        <v>929</v>
      </c>
      <c r="C3" s="538"/>
      <c r="D3" s="538"/>
      <c r="E3" s="538"/>
      <c r="F3" s="538"/>
      <c r="G3" s="538"/>
      <c r="H3" s="329"/>
    </row>
    <row r="4" spans="1:18" x14ac:dyDescent="0.25">
      <c r="A4" s="195"/>
      <c r="B4" s="538" t="s">
        <v>935</v>
      </c>
      <c r="C4" s="538"/>
      <c r="D4" s="538"/>
      <c r="E4" s="538"/>
      <c r="F4" s="538"/>
      <c r="G4" s="538"/>
      <c r="H4" s="329"/>
    </row>
    <row r="5" spans="1:18" x14ac:dyDescent="0.25">
      <c r="A5" s="195"/>
      <c r="B5" s="4" t="s">
        <v>2</v>
      </c>
      <c r="C5" s="5"/>
      <c r="D5" s="6"/>
      <c r="E5" s="7"/>
      <c r="F5" s="7"/>
      <c r="G5" s="7"/>
      <c r="H5" s="196"/>
    </row>
    <row r="6" spans="1:18" x14ac:dyDescent="0.25">
      <c r="A6" s="195"/>
      <c r="B6" s="568" t="s">
        <v>189</v>
      </c>
      <c r="C6" s="569"/>
      <c r="D6" s="569"/>
      <c r="E6" s="569"/>
      <c r="F6" s="569"/>
      <c r="G6" s="569"/>
      <c r="H6" s="570"/>
    </row>
    <row r="7" spans="1:18" x14ac:dyDescent="0.25">
      <c r="A7" s="195"/>
      <c r="B7" s="9" t="s">
        <v>514</v>
      </c>
      <c r="C7" s="12"/>
      <c r="D7" s="13"/>
      <c r="E7" s="12"/>
      <c r="F7" s="12"/>
      <c r="G7" s="12"/>
      <c r="H7" s="197"/>
    </row>
    <row r="8" spans="1:18" x14ac:dyDescent="0.25">
      <c r="A8" s="195"/>
      <c r="B8" s="4"/>
      <c r="C8" s="12"/>
      <c r="D8" s="13"/>
      <c r="E8" s="12"/>
      <c r="F8" s="12"/>
      <c r="G8" s="12"/>
      <c r="H8" s="197"/>
    </row>
    <row r="9" spans="1:18" ht="30" x14ac:dyDescent="0.25">
      <c r="A9" s="195"/>
      <c r="B9" s="198" t="s">
        <v>4</v>
      </c>
      <c r="C9" s="198" t="s">
        <v>5</v>
      </c>
      <c r="D9" s="481" t="s">
        <v>6</v>
      </c>
      <c r="E9" s="22" t="s">
        <v>7</v>
      </c>
      <c r="F9" s="200" t="s">
        <v>8</v>
      </c>
      <c r="G9" s="23" t="s">
        <v>322</v>
      </c>
      <c r="H9" s="200" t="s">
        <v>10</v>
      </c>
    </row>
    <row r="10" spans="1:18" x14ac:dyDescent="0.25">
      <c r="A10" s="195"/>
      <c r="B10" s="4" t="s">
        <v>11</v>
      </c>
      <c r="C10" s="201"/>
      <c r="D10" s="471"/>
      <c r="E10" s="485"/>
      <c r="F10" s="485"/>
      <c r="G10" s="485"/>
      <c r="H10" s="197"/>
    </row>
    <row r="11" spans="1:18" x14ac:dyDescent="0.25">
      <c r="A11" s="195"/>
      <c r="B11" s="9" t="s">
        <v>12</v>
      </c>
      <c r="C11" s="25"/>
      <c r="D11" s="472"/>
      <c r="E11" s="213"/>
      <c r="F11" s="213"/>
      <c r="G11" s="213"/>
      <c r="H11" s="167"/>
    </row>
    <row r="12" spans="1:18" x14ac:dyDescent="0.25">
      <c r="A12" s="195"/>
      <c r="B12" s="35" t="s">
        <v>13</v>
      </c>
      <c r="C12" s="25"/>
      <c r="D12" s="472"/>
      <c r="E12" s="213"/>
      <c r="F12" s="213"/>
      <c r="G12" s="213"/>
      <c r="H12" s="167"/>
    </row>
    <row r="13" spans="1:18" x14ac:dyDescent="0.25">
      <c r="A13" s="195"/>
      <c r="B13" s="75" t="s">
        <v>23</v>
      </c>
      <c r="C13" s="142" t="s">
        <v>15</v>
      </c>
      <c r="D13" s="473">
        <v>2110</v>
      </c>
      <c r="E13" s="216">
        <v>22703.59</v>
      </c>
      <c r="F13" s="483">
        <v>4.17</v>
      </c>
      <c r="G13" s="483">
        <v>4.87</v>
      </c>
      <c r="H13" s="454" t="s">
        <v>40</v>
      </c>
      <c r="I13" s="101"/>
      <c r="P13" s="203"/>
      <c r="Q13" s="203"/>
      <c r="R13" s="203"/>
    </row>
    <row r="14" spans="1:18" x14ac:dyDescent="0.25">
      <c r="A14" s="195"/>
      <c r="B14" s="75" t="s">
        <v>63</v>
      </c>
      <c r="C14" s="142" t="s">
        <v>15</v>
      </c>
      <c r="D14" s="473">
        <v>1900</v>
      </c>
      <c r="E14" s="216">
        <v>21107.47</v>
      </c>
      <c r="F14" s="483">
        <v>3.87</v>
      </c>
      <c r="G14" s="483">
        <v>4.2149999999999999</v>
      </c>
      <c r="H14" s="454" t="s">
        <v>64</v>
      </c>
      <c r="I14" s="101"/>
      <c r="P14" s="203"/>
      <c r="Q14" s="203"/>
      <c r="R14" s="203"/>
    </row>
    <row r="15" spans="1:18" x14ac:dyDescent="0.25">
      <c r="A15" s="195"/>
      <c r="B15" s="75" t="s">
        <v>42</v>
      </c>
      <c r="C15" s="142" t="s">
        <v>15</v>
      </c>
      <c r="D15" s="473">
        <v>2000</v>
      </c>
      <c r="E15" s="216">
        <v>20162.740000000002</v>
      </c>
      <c r="F15" s="483">
        <v>3.7</v>
      </c>
      <c r="G15" s="483">
        <v>4.8100000000000005</v>
      </c>
      <c r="H15" s="454" t="s">
        <v>369</v>
      </c>
      <c r="I15" s="101"/>
      <c r="P15" s="203"/>
      <c r="Q15" s="203"/>
      <c r="R15" s="203"/>
    </row>
    <row r="16" spans="1:18" x14ac:dyDescent="0.25">
      <c r="A16" s="195"/>
      <c r="B16" s="75" t="s">
        <v>47</v>
      </c>
      <c r="C16" s="142" t="s">
        <v>15</v>
      </c>
      <c r="D16" s="473">
        <v>1750</v>
      </c>
      <c r="E16" s="216">
        <v>18651.59</v>
      </c>
      <c r="F16" s="483">
        <v>3.42</v>
      </c>
      <c r="G16" s="483">
        <v>4.7199</v>
      </c>
      <c r="H16" s="454" t="s">
        <v>52</v>
      </c>
      <c r="I16" s="101"/>
      <c r="P16" s="203"/>
      <c r="Q16" s="203"/>
      <c r="R16" s="203"/>
    </row>
    <row r="17" spans="1:18" x14ac:dyDescent="0.25">
      <c r="A17" s="195"/>
      <c r="B17" s="75" t="s">
        <v>47</v>
      </c>
      <c r="C17" s="142" t="s">
        <v>15</v>
      </c>
      <c r="D17" s="473">
        <v>1500</v>
      </c>
      <c r="E17" s="216">
        <v>15212.87</v>
      </c>
      <c r="F17" s="483">
        <v>2.79</v>
      </c>
      <c r="G17" s="483">
        <v>4.7199</v>
      </c>
      <c r="H17" s="454" t="s">
        <v>370</v>
      </c>
      <c r="I17" s="101"/>
      <c r="P17" s="203"/>
      <c r="Q17" s="203"/>
      <c r="R17" s="203"/>
    </row>
    <row r="18" spans="1:18" x14ac:dyDescent="0.25">
      <c r="A18" s="195"/>
      <c r="B18" s="75" t="s">
        <v>63</v>
      </c>
      <c r="C18" s="142" t="s">
        <v>15</v>
      </c>
      <c r="D18" s="473">
        <v>1250</v>
      </c>
      <c r="E18" s="216">
        <v>13714.17</v>
      </c>
      <c r="F18" s="483">
        <v>2.52</v>
      </c>
      <c r="G18" s="483">
        <v>4.7450000000000001</v>
      </c>
      <c r="H18" s="454" t="s">
        <v>274</v>
      </c>
      <c r="I18" s="101"/>
      <c r="P18" s="203"/>
      <c r="Q18" s="203"/>
      <c r="R18" s="203"/>
    </row>
    <row r="19" spans="1:18" x14ac:dyDescent="0.25">
      <c r="A19" s="195"/>
      <c r="B19" s="75" t="s">
        <v>61</v>
      </c>
      <c r="C19" s="142" t="s">
        <v>39</v>
      </c>
      <c r="D19" s="473">
        <v>1000</v>
      </c>
      <c r="E19" s="216">
        <v>10845.26</v>
      </c>
      <c r="F19" s="483">
        <v>1.99</v>
      </c>
      <c r="G19" s="483">
        <v>4.4249999999999998</v>
      </c>
      <c r="H19" s="454" t="s">
        <v>62</v>
      </c>
      <c r="I19" s="101"/>
      <c r="P19" s="203"/>
      <c r="Q19" s="203"/>
      <c r="R19" s="203"/>
    </row>
    <row r="20" spans="1:18" x14ac:dyDescent="0.25">
      <c r="A20" s="195"/>
      <c r="B20" s="75" t="s">
        <v>14</v>
      </c>
      <c r="C20" s="142" t="s">
        <v>15</v>
      </c>
      <c r="D20" s="473">
        <v>1030</v>
      </c>
      <c r="E20" s="216">
        <v>10668.15</v>
      </c>
      <c r="F20" s="483">
        <v>1.96</v>
      </c>
      <c r="G20" s="483">
        <v>4</v>
      </c>
      <c r="H20" s="454" t="s">
        <v>49</v>
      </c>
      <c r="I20" s="101"/>
      <c r="P20" s="203"/>
      <c r="Q20" s="203"/>
      <c r="R20" s="203"/>
    </row>
    <row r="21" spans="1:18" x14ac:dyDescent="0.25">
      <c r="A21" s="195"/>
      <c r="B21" s="75" t="s">
        <v>55</v>
      </c>
      <c r="C21" s="142" t="s">
        <v>15</v>
      </c>
      <c r="D21" s="473">
        <v>1000</v>
      </c>
      <c r="E21" s="216">
        <v>10506.54</v>
      </c>
      <c r="F21" s="483">
        <v>1.93</v>
      </c>
      <c r="G21" s="483">
        <v>4.55</v>
      </c>
      <c r="H21" s="454" t="s">
        <v>306</v>
      </c>
      <c r="I21" s="101"/>
      <c r="P21" s="203"/>
      <c r="Q21" s="203"/>
      <c r="R21" s="203"/>
    </row>
    <row r="22" spans="1:18" x14ac:dyDescent="0.25">
      <c r="A22" s="195"/>
      <c r="B22" s="75" t="s">
        <v>194</v>
      </c>
      <c r="C22" s="142" t="s">
        <v>15</v>
      </c>
      <c r="D22" s="473">
        <v>750</v>
      </c>
      <c r="E22" s="216">
        <v>8321.6200000000008</v>
      </c>
      <c r="F22" s="483">
        <v>1.53</v>
      </c>
      <c r="G22" s="483">
        <v>4.28</v>
      </c>
      <c r="H22" s="454" t="s">
        <v>195</v>
      </c>
      <c r="I22" s="101"/>
      <c r="P22" s="203"/>
      <c r="Q22" s="203"/>
      <c r="R22" s="203"/>
    </row>
    <row r="23" spans="1:18" x14ac:dyDescent="0.25">
      <c r="A23" s="195"/>
      <c r="B23" s="75" t="s">
        <v>61</v>
      </c>
      <c r="C23" s="142" t="s">
        <v>39</v>
      </c>
      <c r="D23" s="473">
        <v>670</v>
      </c>
      <c r="E23" s="216">
        <v>7060.37</v>
      </c>
      <c r="F23" s="483">
        <v>1.3</v>
      </c>
      <c r="G23" s="483">
        <v>3.9750000000000001</v>
      </c>
      <c r="H23" s="454" t="s">
        <v>72</v>
      </c>
      <c r="I23" s="101"/>
      <c r="P23" s="203"/>
      <c r="Q23" s="203"/>
      <c r="R23" s="203"/>
    </row>
    <row r="24" spans="1:18" x14ac:dyDescent="0.25">
      <c r="A24" s="195"/>
      <c r="B24" s="75" t="s">
        <v>23</v>
      </c>
      <c r="C24" s="142" t="s">
        <v>15</v>
      </c>
      <c r="D24" s="473">
        <v>508</v>
      </c>
      <c r="E24" s="216">
        <v>5337.37</v>
      </c>
      <c r="F24" s="483">
        <v>0.98</v>
      </c>
      <c r="G24" s="483">
        <v>4.0250000000000004</v>
      </c>
      <c r="H24" s="454" t="s">
        <v>196</v>
      </c>
      <c r="I24" s="101"/>
      <c r="P24" s="203"/>
      <c r="Q24" s="203"/>
      <c r="R24" s="203"/>
    </row>
    <row r="25" spans="1:18" s="178" customFormat="1" x14ac:dyDescent="0.25">
      <c r="A25" s="204"/>
      <c r="B25" s="75" t="s">
        <v>14</v>
      </c>
      <c r="C25" s="142" t="s">
        <v>15</v>
      </c>
      <c r="D25" s="473">
        <v>500</v>
      </c>
      <c r="E25" s="216">
        <v>5321.23</v>
      </c>
      <c r="F25" s="483">
        <v>0.98</v>
      </c>
      <c r="G25" s="483">
        <v>4.7049999999999992</v>
      </c>
      <c r="H25" s="454" t="s">
        <v>74</v>
      </c>
      <c r="I25" s="101"/>
      <c r="J25" s="1"/>
      <c r="K25" s="170"/>
      <c r="L25" s="170"/>
      <c r="M25" s="1"/>
      <c r="N25" s="1"/>
      <c r="O25" s="1"/>
      <c r="P25" s="203"/>
      <c r="Q25" s="203"/>
      <c r="R25" s="203"/>
    </row>
    <row r="26" spans="1:18" s="178" customFormat="1" x14ac:dyDescent="0.25">
      <c r="A26" s="204"/>
      <c r="B26" s="75" t="s">
        <v>23</v>
      </c>
      <c r="C26" s="142" t="s">
        <v>15</v>
      </c>
      <c r="D26" s="473">
        <v>500</v>
      </c>
      <c r="E26" s="216">
        <v>5281.54</v>
      </c>
      <c r="F26" s="483">
        <v>0.97</v>
      </c>
      <c r="G26" s="483">
        <v>4.6749999999999998</v>
      </c>
      <c r="H26" s="454" t="s">
        <v>75</v>
      </c>
      <c r="I26" s="101"/>
      <c r="J26" s="1"/>
      <c r="K26" s="170"/>
      <c r="L26" s="170"/>
      <c r="M26" s="1"/>
      <c r="N26" s="1"/>
      <c r="O26" s="1"/>
      <c r="P26" s="203"/>
      <c r="Q26" s="203"/>
      <c r="R26" s="203"/>
    </row>
    <row r="27" spans="1:18" s="178" customFormat="1" x14ac:dyDescent="0.25">
      <c r="A27" s="204"/>
      <c r="B27" s="75" t="s">
        <v>55</v>
      </c>
      <c r="C27" s="142" t="s">
        <v>15</v>
      </c>
      <c r="D27" s="473">
        <v>500</v>
      </c>
      <c r="E27" s="216">
        <v>5231.2299999999996</v>
      </c>
      <c r="F27" s="483">
        <v>0.96</v>
      </c>
      <c r="G27" s="483">
        <v>4.7199</v>
      </c>
      <c r="H27" s="454" t="s">
        <v>56</v>
      </c>
      <c r="I27" s="101"/>
      <c r="J27" s="1"/>
      <c r="K27" s="170"/>
      <c r="L27" s="170"/>
      <c r="M27" s="1"/>
      <c r="N27" s="1"/>
      <c r="O27" s="1"/>
      <c r="P27" s="203"/>
      <c r="Q27" s="203"/>
      <c r="R27" s="203"/>
    </row>
    <row r="28" spans="1:18" s="178" customFormat="1" x14ac:dyDescent="0.25">
      <c r="A28" s="204"/>
      <c r="B28" s="75" t="s">
        <v>59</v>
      </c>
      <c r="C28" s="142" t="s">
        <v>15</v>
      </c>
      <c r="D28" s="473">
        <v>500</v>
      </c>
      <c r="E28" s="216">
        <v>5221.18</v>
      </c>
      <c r="F28" s="483">
        <v>0.96</v>
      </c>
      <c r="G28" s="483">
        <v>4.0500999999999996</v>
      </c>
      <c r="H28" s="454" t="s">
        <v>197</v>
      </c>
      <c r="I28" s="101"/>
      <c r="J28" s="1"/>
      <c r="K28" s="170"/>
      <c r="L28" s="170"/>
      <c r="M28" s="1"/>
      <c r="N28" s="1"/>
      <c r="O28" s="1"/>
      <c r="P28" s="203"/>
      <c r="Q28" s="203"/>
      <c r="R28" s="203"/>
    </row>
    <row r="29" spans="1:18" s="178" customFormat="1" x14ac:dyDescent="0.25">
      <c r="A29" s="204"/>
      <c r="B29" s="75" t="s">
        <v>199</v>
      </c>
      <c r="C29" s="142" t="s">
        <v>15</v>
      </c>
      <c r="D29" s="473">
        <v>350</v>
      </c>
      <c r="E29" s="216">
        <v>3650.48</v>
      </c>
      <c r="F29" s="483">
        <v>0.67</v>
      </c>
      <c r="G29" s="483">
        <v>3.9730999999999996</v>
      </c>
      <c r="H29" s="454" t="s">
        <v>200</v>
      </c>
      <c r="I29" s="101"/>
      <c r="J29" s="1"/>
      <c r="K29" s="170"/>
      <c r="L29" s="170"/>
      <c r="M29" s="1"/>
      <c r="N29" s="1"/>
      <c r="O29" s="1"/>
      <c r="P29" s="203"/>
      <c r="Q29" s="203"/>
      <c r="R29" s="203"/>
    </row>
    <row r="30" spans="1:18" s="178" customFormat="1" x14ac:dyDescent="0.25">
      <c r="A30" s="204"/>
      <c r="B30" s="75" t="s">
        <v>147</v>
      </c>
      <c r="C30" s="142" t="s">
        <v>15</v>
      </c>
      <c r="D30" s="473">
        <v>300</v>
      </c>
      <c r="E30" s="216">
        <v>3219.66</v>
      </c>
      <c r="F30" s="483">
        <v>0.59</v>
      </c>
      <c r="G30" s="483">
        <v>4.5600000000000005</v>
      </c>
      <c r="H30" s="454" t="s">
        <v>287</v>
      </c>
      <c r="I30" s="101"/>
      <c r="J30" s="1"/>
      <c r="K30" s="170"/>
      <c r="L30" s="170"/>
      <c r="M30" s="1"/>
      <c r="N30" s="1"/>
      <c r="O30" s="1"/>
      <c r="P30" s="203"/>
      <c r="Q30" s="203"/>
      <c r="R30" s="203"/>
    </row>
    <row r="31" spans="1:18" s="178" customFormat="1" x14ac:dyDescent="0.25">
      <c r="A31" s="204"/>
      <c r="B31" s="75" t="s">
        <v>42</v>
      </c>
      <c r="C31" s="142" t="s">
        <v>15</v>
      </c>
      <c r="D31" s="473">
        <v>250</v>
      </c>
      <c r="E31" s="216">
        <v>2685.39</v>
      </c>
      <c r="F31" s="483">
        <v>0.49</v>
      </c>
      <c r="G31" s="483">
        <v>4.63</v>
      </c>
      <c r="H31" s="454" t="s">
        <v>198</v>
      </c>
      <c r="I31" s="101"/>
      <c r="J31" s="1"/>
      <c r="K31" s="170"/>
      <c r="L31" s="170"/>
      <c r="M31" s="1"/>
      <c r="N31" s="1"/>
      <c r="O31" s="1"/>
      <c r="P31" s="203"/>
      <c r="Q31" s="203"/>
      <c r="R31" s="203"/>
    </row>
    <row r="32" spans="1:18" s="178" customFormat="1" x14ac:dyDescent="0.25">
      <c r="A32" s="204"/>
      <c r="B32" s="75" t="s">
        <v>182</v>
      </c>
      <c r="C32" s="142" t="s">
        <v>15</v>
      </c>
      <c r="D32" s="473">
        <v>250</v>
      </c>
      <c r="E32" s="216">
        <v>2687.25</v>
      </c>
      <c r="F32" s="483">
        <v>0.49</v>
      </c>
      <c r="G32" s="483">
        <v>3.6248999999999998</v>
      </c>
      <c r="H32" s="454" t="s">
        <v>191</v>
      </c>
      <c r="I32" s="101"/>
      <c r="J32" s="1"/>
      <c r="K32" s="170"/>
      <c r="L32" s="170"/>
      <c r="M32" s="1"/>
      <c r="N32" s="1"/>
      <c r="O32" s="1"/>
      <c r="P32" s="203"/>
      <c r="Q32" s="203"/>
      <c r="R32" s="203"/>
    </row>
    <row r="33" spans="1:18" s="178" customFormat="1" x14ac:dyDescent="0.25">
      <c r="A33" s="204"/>
      <c r="B33" s="75" t="s">
        <v>57</v>
      </c>
      <c r="C33" s="142" t="s">
        <v>15</v>
      </c>
      <c r="D33" s="473">
        <v>200</v>
      </c>
      <c r="E33" s="216">
        <v>2656.84</v>
      </c>
      <c r="F33" s="483">
        <v>0.49</v>
      </c>
      <c r="G33" s="483">
        <v>3.8</v>
      </c>
      <c r="H33" s="454" t="s">
        <v>201</v>
      </c>
      <c r="I33" s="101"/>
      <c r="J33" s="1"/>
      <c r="K33" s="170"/>
      <c r="L33" s="170"/>
      <c r="M33" s="1"/>
      <c r="N33" s="1"/>
      <c r="O33" s="1"/>
      <c r="P33" s="203"/>
      <c r="Q33" s="203"/>
      <c r="R33" s="203"/>
    </row>
    <row r="34" spans="1:18" s="178" customFormat="1" x14ac:dyDescent="0.25">
      <c r="A34" s="204"/>
      <c r="B34" s="75" t="s">
        <v>263</v>
      </c>
      <c r="C34" s="142" t="s">
        <v>15</v>
      </c>
      <c r="D34" s="473">
        <v>190</v>
      </c>
      <c r="E34" s="216">
        <v>2048.38</v>
      </c>
      <c r="F34" s="483">
        <v>0.38</v>
      </c>
      <c r="G34" s="483">
        <v>4.74</v>
      </c>
      <c r="H34" s="454" t="s">
        <v>18</v>
      </c>
      <c r="I34" s="101"/>
      <c r="J34" s="1"/>
      <c r="K34" s="170"/>
      <c r="L34" s="170"/>
      <c r="M34" s="1"/>
      <c r="N34" s="1"/>
      <c r="O34" s="1"/>
      <c r="P34" s="203"/>
      <c r="Q34" s="203"/>
      <c r="R34" s="203"/>
    </row>
    <row r="35" spans="1:18" s="178" customFormat="1" x14ac:dyDescent="0.25">
      <c r="A35" s="204"/>
      <c r="B35" s="75" t="s">
        <v>50</v>
      </c>
      <c r="C35" s="142" t="s">
        <v>15</v>
      </c>
      <c r="D35" s="473">
        <v>150</v>
      </c>
      <c r="E35" s="216">
        <v>1580.82</v>
      </c>
      <c r="F35" s="483">
        <v>0.28999999999999998</v>
      </c>
      <c r="G35" s="483">
        <v>4.665</v>
      </c>
      <c r="H35" s="454" t="s">
        <v>51</v>
      </c>
      <c r="I35" s="101"/>
      <c r="J35" s="1"/>
      <c r="K35" s="170"/>
      <c r="L35" s="170"/>
      <c r="M35" s="1"/>
      <c r="N35" s="1"/>
      <c r="O35" s="1"/>
      <c r="P35" s="203"/>
      <c r="Q35" s="203"/>
      <c r="R35" s="203"/>
    </row>
    <row r="36" spans="1:18" s="178" customFormat="1" x14ac:dyDescent="0.25">
      <c r="A36" s="204"/>
      <c r="B36" s="75" t="s">
        <v>59</v>
      </c>
      <c r="C36" s="142" t="s">
        <v>15</v>
      </c>
      <c r="D36" s="473">
        <v>130</v>
      </c>
      <c r="E36" s="216">
        <v>1361.26</v>
      </c>
      <c r="F36" s="483">
        <v>0.25</v>
      </c>
      <c r="G36" s="483">
        <v>4.0000999999999998</v>
      </c>
      <c r="H36" s="454" t="s">
        <v>202</v>
      </c>
      <c r="I36" s="101"/>
      <c r="J36" s="1"/>
      <c r="K36" s="170"/>
      <c r="L36" s="170"/>
      <c r="M36" s="1"/>
      <c r="N36" s="1"/>
      <c r="O36" s="1"/>
      <c r="P36" s="203"/>
      <c r="Q36" s="203"/>
      <c r="R36" s="203"/>
    </row>
    <row r="37" spans="1:18" s="178" customFormat="1" x14ac:dyDescent="0.25">
      <c r="A37" s="204"/>
      <c r="B37" s="178" t="s">
        <v>119</v>
      </c>
      <c r="C37" s="482" t="s">
        <v>15</v>
      </c>
      <c r="D37" s="473">
        <v>100</v>
      </c>
      <c r="E37" s="216">
        <v>1096.43</v>
      </c>
      <c r="F37" s="483">
        <v>0.2</v>
      </c>
      <c r="G37" s="483">
        <v>4.7900000000000009</v>
      </c>
      <c r="H37" s="495" t="s">
        <v>275</v>
      </c>
      <c r="I37" s="101"/>
      <c r="J37" s="1"/>
      <c r="K37" s="170"/>
      <c r="L37" s="170"/>
      <c r="M37" s="1"/>
      <c r="N37" s="1"/>
      <c r="O37" s="1"/>
      <c r="P37" s="203"/>
      <c r="Q37" s="203"/>
      <c r="R37" s="203"/>
    </row>
    <row r="38" spans="1:18" s="178" customFormat="1" x14ac:dyDescent="0.25">
      <c r="A38" s="204"/>
      <c r="B38" s="75" t="s">
        <v>147</v>
      </c>
      <c r="C38" s="142" t="s">
        <v>15</v>
      </c>
      <c r="D38" s="473">
        <v>100</v>
      </c>
      <c r="E38" s="216">
        <v>1075.1300000000001</v>
      </c>
      <c r="F38" s="483">
        <v>0.2</v>
      </c>
      <c r="G38" s="483">
        <v>3.6500000000000004</v>
      </c>
      <c r="H38" s="454" t="s">
        <v>193</v>
      </c>
      <c r="I38" s="101"/>
      <c r="J38" s="1"/>
      <c r="K38" s="170"/>
      <c r="L38" s="170"/>
      <c r="M38" s="1"/>
      <c r="N38" s="1"/>
      <c r="O38" s="1"/>
      <c r="P38" s="203"/>
      <c r="Q38" s="203"/>
      <c r="R38" s="203"/>
    </row>
    <row r="39" spans="1:18" s="178" customFormat="1" x14ac:dyDescent="0.25">
      <c r="A39" s="204"/>
      <c r="B39" s="75" t="s">
        <v>147</v>
      </c>
      <c r="C39" s="142" t="s">
        <v>15</v>
      </c>
      <c r="D39" s="473">
        <v>35</v>
      </c>
      <c r="E39" s="216">
        <v>364.9</v>
      </c>
      <c r="F39" s="483">
        <v>7.0000000000000007E-2</v>
      </c>
      <c r="G39" s="483">
        <v>4.1500000000000004</v>
      </c>
      <c r="H39" s="454" t="s">
        <v>204</v>
      </c>
      <c r="I39" s="101"/>
      <c r="J39" s="1"/>
      <c r="K39" s="170"/>
      <c r="L39" s="170"/>
      <c r="M39" s="1"/>
      <c r="N39" s="1"/>
      <c r="O39" s="1"/>
      <c r="P39" s="203"/>
      <c r="Q39" s="203"/>
      <c r="R39" s="203"/>
    </row>
    <row r="40" spans="1:18" s="178" customFormat="1" x14ac:dyDescent="0.25">
      <c r="A40" s="204"/>
      <c r="B40" s="75" t="s">
        <v>59</v>
      </c>
      <c r="C40" s="142" t="s">
        <v>15</v>
      </c>
      <c r="D40" s="473">
        <v>25</v>
      </c>
      <c r="E40" s="216">
        <v>259.60000000000002</v>
      </c>
      <c r="F40" s="483">
        <v>0.05</v>
      </c>
      <c r="G40" s="483">
        <v>4</v>
      </c>
      <c r="H40" s="454" t="s">
        <v>174</v>
      </c>
      <c r="I40" s="101"/>
      <c r="J40" s="1"/>
      <c r="K40" s="170"/>
      <c r="L40" s="170"/>
      <c r="M40" s="1"/>
      <c r="N40" s="1"/>
      <c r="O40" s="1"/>
      <c r="P40" s="203"/>
      <c r="Q40" s="203"/>
      <c r="R40" s="203"/>
    </row>
    <row r="41" spans="1:18" s="178" customFormat="1" x14ac:dyDescent="0.25">
      <c r="A41" s="204"/>
      <c r="B41" s="75" t="s">
        <v>68</v>
      </c>
      <c r="C41" s="142" t="s">
        <v>15</v>
      </c>
      <c r="D41" s="473">
        <v>10</v>
      </c>
      <c r="E41" s="216">
        <v>103.05</v>
      </c>
      <c r="F41" s="483">
        <v>0.02</v>
      </c>
      <c r="G41" s="483">
        <v>4.5349000000000004</v>
      </c>
      <c r="H41" s="454" t="s">
        <v>206</v>
      </c>
      <c r="I41" s="101"/>
      <c r="J41" s="1"/>
      <c r="K41" s="170"/>
      <c r="L41" s="170"/>
      <c r="M41" s="1"/>
      <c r="N41" s="1"/>
      <c r="O41" s="1"/>
      <c r="P41" s="203"/>
      <c r="Q41" s="203"/>
      <c r="R41" s="203"/>
    </row>
    <row r="42" spans="1:18" s="178" customFormat="1" x14ac:dyDescent="0.25">
      <c r="A42" s="204"/>
      <c r="B42" s="75" t="s">
        <v>53</v>
      </c>
      <c r="C42" s="142" t="s">
        <v>39</v>
      </c>
      <c r="D42" s="473">
        <v>10</v>
      </c>
      <c r="E42" s="216">
        <v>106.41</v>
      </c>
      <c r="F42" s="483">
        <v>0.02</v>
      </c>
      <c r="G42" s="483">
        <v>4.0649999999999995</v>
      </c>
      <c r="H42" s="454" t="s">
        <v>205</v>
      </c>
      <c r="I42" s="101"/>
      <c r="J42" s="1"/>
      <c r="K42" s="170"/>
      <c r="L42" s="170"/>
      <c r="M42" s="1"/>
      <c r="N42" s="1"/>
      <c r="O42" s="1"/>
      <c r="P42" s="203"/>
      <c r="Q42" s="203"/>
      <c r="R42" s="203"/>
    </row>
    <row r="43" spans="1:18" s="178" customFormat="1" x14ac:dyDescent="0.25">
      <c r="A43" s="204"/>
      <c r="B43" s="75" t="s">
        <v>59</v>
      </c>
      <c r="C43" s="142" t="s">
        <v>15</v>
      </c>
      <c r="D43" s="473">
        <v>8</v>
      </c>
      <c r="E43" s="216">
        <v>82.9</v>
      </c>
      <c r="F43" s="483">
        <v>0.02</v>
      </c>
      <c r="G43" s="483">
        <v>4.05</v>
      </c>
      <c r="H43" s="454" t="s">
        <v>207</v>
      </c>
      <c r="I43" s="101"/>
      <c r="J43" s="1"/>
      <c r="K43" s="170"/>
      <c r="L43" s="170"/>
      <c r="M43" s="1"/>
      <c r="N43" s="1"/>
      <c r="O43" s="1"/>
      <c r="P43" s="203"/>
      <c r="Q43" s="203"/>
      <c r="R43" s="203"/>
    </row>
    <row r="44" spans="1:18" s="178" customFormat="1" x14ac:dyDescent="0.25">
      <c r="A44" s="204"/>
      <c r="B44" s="75" t="s">
        <v>59</v>
      </c>
      <c r="C44" s="142" t="s">
        <v>15</v>
      </c>
      <c r="D44" s="473">
        <v>5</v>
      </c>
      <c r="E44" s="216">
        <v>54.02</v>
      </c>
      <c r="F44" s="483">
        <v>0.01</v>
      </c>
      <c r="G44" s="483">
        <v>3.6900000000000004</v>
      </c>
      <c r="H44" s="454" t="s">
        <v>262</v>
      </c>
      <c r="I44" s="101"/>
      <c r="J44" s="1"/>
      <c r="K44" s="170"/>
      <c r="L44" s="170"/>
      <c r="M44" s="1"/>
      <c r="N44" s="1"/>
      <c r="O44" s="1"/>
      <c r="P44" s="203"/>
      <c r="Q44" s="203"/>
      <c r="R44" s="203"/>
    </row>
    <row r="45" spans="1:18" x14ac:dyDescent="0.25">
      <c r="A45" s="195"/>
      <c r="B45" s="9" t="s">
        <v>25</v>
      </c>
      <c r="C45" s="9"/>
      <c r="D45" s="474"/>
      <c r="E45" s="486">
        <f>SUM(E13:E44)</f>
        <v>208379.44000000003</v>
      </c>
      <c r="F45" s="486">
        <f>SUM(F13:F44)</f>
        <v>38.270000000000024</v>
      </c>
      <c r="G45" s="325"/>
      <c r="H45" s="496"/>
    </row>
    <row r="46" spans="1:18" x14ac:dyDescent="0.25">
      <c r="A46" s="195"/>
      <c r="B46" s="205" t="s">
        <v>111</v>
      </c>
      <c r="C46" s="9"/>
      <c r="D46" s="474"/>
      <c r="E46" s="325"/>
      <c r="F46" s="325"/>
      <c r="G46" s="325"/>
      <c r="H46" s="454"/>
    </row>
    <row r="47" spans="1:18" x14ac:dyDescent="0.25">
      <c r="A47" s="195"/>
      <c r="B47" s="35" t="s">
        <v>13</v>
      </c>
      <c r="C47" s="9"/>
      <c r="D47" s="474"/>
      <c r="E47" s="325"/>
      <c r="F47" s="325"/>
      <c r="G47" s="325"/>
      <c r="H47" s="454"/>
    </row>
    <row r="48" spans="1:18" x14ac:dyDescent="0.25">
      <c r="A48" s="195"/>
      <c r="B48" s="159" t="s">
        <v>362</v>
      </c>
      <c r="C48" s="142" t="s">
        <v>15</v>
      </c>
      <c r="D48" s="473">
        <v>18</v>
      </c>
      <c r="E48" s="216">
        <v>230.49</v>
      </c>
      <c r="F48" s="483">
        <v>0.04</v>
      </c>
      <c r="G48" s="492">
        <v>4.7999000000000001</v>
      </c>
      <c r="H48" s="497" t="s">
        <v>208</v>
      </c>
    </row>
    <row r="49" spans="1:18" x14ac:dyDescent="0.25">
      <c r="A49" s="195"/>
      <c r="B49" s="159" t="s">
        <v>203</v>
      </c>
      <c r="C49" s="142" t="s">
        <v>15</v>
      </c>
      <c r="D49" s="473">
        <v>20</v>
      </c>
      <c r="E49" s="216">
        <v>191.41</v>
      </c>
      <c r="F49" s="483">
        <v>0.04</v>
      </c>
      <c r="G49" s="492">
        <v>4.5750000000000002</v>
      </c>
      <c r="H49" s="497" t="s">
        <v>209</v>
      </c>
    </row>
    <row r="50" spans="1:18" x14ac:dyDescent="0.25">
      <c r="A50" s="195"/>
      <c r="B50" s="159" t="s">
        <v>315</v>
      </c>
      <c r="C50" s="142" t="s">
        <v>15</v>
      </c>
      <c r="D50" s="473">
        <v>8</v>
      </c>
      <c r="E50" s="216">
        <v>104.19</v>
      </c>
      <c r="F50" s="483">
        <v>0.02</v>
      </c>
      <c r="G50" s="492">
        <v>4.6749999999999998</v>
      </c>
      <c r="H50" s="454" t="s">
        <v>210</v>
      </c>
      <c r="P50" s="203"/>
      <c r="Q50" s="203"/>
      <c r="R50" s="203"/>
    </row>
    <row r="51" spans="1:18" x14ac:dyDescent="0.25">
      <c r="A51" s="195"/>
      <c r="B51" s="9" t="s">
        <v>25</v>
      </c>
      <c r="C51" s="9"/>
      <c r="D51" s="474"/>
      <c r="E51" s="486">
        <f>SUM(E48:E50)</f>
        <v>526.08999999999992</v>
      </c>
      <c r="F51" s="486">
        <f>SUM(F48:F50)</f>
        <v>0.1</v>
      </c>
      <c r="G51" s="325"/>
      <c r="H51" s="454"/>
      <c r="P51" s="203"/>
      <c r="Q51" s="203"/>
      <c r="R51" s="203"/>
    </row>
    <row r="52" spans="1:18" x14ac:dyDescent="0.25">
      <c r="A52" s="195"/>
      <c r="B52" s="9" t="s">
        <v>110</v>
      </c>
      <c r="C52" s="9"/>
      <c r="D52" s="475"/>
      <c r="E52" s="325"/>
      <c r="F52" s="325"/>
      <c r="G52" s="325"/>
      <c r="H52" s="454"/>
      <c r="I52" s="101"/>
      <c r="P52" s="203"/>
      <c r="Q52" s="203"/>
      <c r="R52" s="203"/>
    </row>
    <row r="53" spans="1:18" x14ac:dyDescent="0.25">
      <c r="A53" s="195"/>
      <c r="B53" s="75" t="s">
        <v>109</v>
      </c>
      <c r="C53" s="75" t="s">
        <v>108</v>
      </c>
      <c r="D53" s="476">
        <v>118</v>
      </c>
      <c r="E53" s="216">
        <v>1526.46</v>
      </c>
      <c r="F53" s="216">
        <v>0.28000000000000003</v>
      </c>
      <c r="G53" s="493">
        <v>4.2149000000000001</v>
      </c>
      <c r="H53" s="454" t="s">
        <v>107</v>
      </c>
      <c r="I53" s="101"/>
      <c r="P53" s="203"/>
      <c r="Q53" s="203"/>
      <c r="R53" s="203"/>
    </row>
    <row r="54" spans="1:18" x14ac:dyDescent="0.25">
      <c r="A54" s="195"/>
      <c r="B54" s="75" t="s">
        <v>104</v>
      </c>
      <c r="C54" s="75" t="s">
        <v>103</v>
      </c>
      <c r="D54" s="476">
        <v>14</v>
      </c>
      <c r="E54" s="216">
        <v>1244.94</v>
      </c>
      <c r="F54" s="216">
        <v>0.23</v>
      </c>
      <c r="G54" s="493">
        <v>6.0449999999999999</v>
      </c>
      <c r="H54" s="454" t="s">
        <v>211</v>
      </c>
      <c r="I54" s="101"/>
      <c r="P54" s="203"/>
      <c r="Q54" s="203"/>
      <c r="R54" s="203"/>
    </row>
    <row r="55" spans="1:18" x14ac:dyDescent="0.25">
      <c r="A55" s="195"/>
      <c r="B55" s="75" t="s">
        <v>104</v>
      </c>
      <c r="C55" s="75" t="s">
        <v>103</v>
      </c>
      <c r="D55" s="476">
        <v>14</v>
      </c>
      <c r="E55" s="216">
        <v>1224.9000000000001</v>
      </c>
      <c r="F55" s="216">
        <v>0.22</v>
      </c>
      <c r="G55" s="493">
        <v>6.12</v>
      </c>
      <c r="H55" s="454" t="s">
        <v>212</v>
      </c>
      <c r="I55" s="101"/>
      <c r="P55" s="203"/>
      <c r="Q55" s="203"/>
      <c r="R55" s="203"/>
    </row>
    <row r="56" spans="1:18" x14ac:dyDescent="0.25">
      <c r="A56" s="195"/>
      <c r="B56" s="75" t="s">
        <v>104</v>
      </c>
      <c r="C56" s="75" t="s">
        <v>103</v>
      </c>
      <c r="D56" s="476">
        <v>14</v>
      </c>
      <c r="E56" s="216">
        <v>1205.28</v>
      </c>
      <c r="F56" s="216">
        <v>0.22</v>
      </c>
      <c r="G56" s="493">
        <v>6.1700000000000008</v>
      </c>
      <c r="H56" s="454" t="s">
        <v>213</v>
      </c>
      <c r="I56" s="101"/>
      <c r="P56" s="203"/>
      <c r="Q56" s="203"/>
      <c r="R56" s="203"/>
    </row>
    <row r="57" spans="1:18" x14ac:dyDescent="0.25">
      <c r="A57" s="195"/>
      <c r="B57" s="75" t="s">
        <v>104</v>
      </c>
      <c r="C57" s="75" t="s">
        <v>103</v>
      </c>
      <c r="D57" s="476">
        <v>14</v>
      </c>
      <c r="E57" s="216">
        <v>1181.25</v>
      </c>
      <c r="F57" s="216">
        <v>0.22</v>
      </c>
      <c r="G57" s="493">
        <v>6.3648999999999996</v>
      </c>
      <c r="H57" s="454" t="s">
        <v>214</v>
      </c>
      <c r="I57" s="101"/>
      <c r="P57" s="203"/>
      <c r="Q57" s="203"/>
      <c r="R57" s="203"/>
    </row>
    <row r="58" spans="1:18" x14ac:dyDescent="0.25">
      <c r="A58" s="195"/>
      <c r="B58" s="75" t="s">
        <v>104</v>
      </c>
      <c r="C58" s="75" t="s">
        <v>103</v>
      </c>
      <c r="D58" s="476">
        <v>12</v>
      </c>
      <c r="E58" s="216">
        <v>1138.74</v>
      </c>
      <c r="F58" s="216">
        <v>0.21</v>
      </c>
      <c r="G58" s="493">
        <v>5.3799000000000001</v>
      </c>
      <c r="H58" s="454" t="s">
        <v>215</v>
      </c>
      <c r="I58" s="101"/>
      <c r="P58" s="203"/>
      <c r="Q58" s="203"/>
      <c r="R58" s="203"/>
    </row>
    <row r="59" spans="1:18" x14ac:dyDescent="0.25">
      <c r="A59" s="195"/>
      <c r="B59" s="75" t="s">
        <v>104</v>
      </c>
      <c r="C59" s="75" t="s">
        <v>103</v>
      </c>
      <c r="D59" s="476">
        <v>12</v>
      </c>
      <c r="E59" s="216">
        <v>1120.24</v>
      </c>
      <c r="F59" s="216">
        <v>0.21</v>
      </c>
      <c r="G59" s="493">
        <v>5.6596999999999991</v>
      </c>
      <c r="H59" s="454" t="s">
        <v>216</v>
      </c>
      <c r="I59" s="101"/>
      <c r="P59" s="203"/>
      <c r="Q59" s="203"/>
      <c r="R59" s="203"/>
    </row>
    <row r="60" spans="1:18" x14ac:dyDescent="0.25">
      <c r="A60" s="195"/>
      <c r="B60" s="75" t="s">
        <v>104</v>
      </c>
      <c r="C60" s="75" t="s">
        <v>103</v>
      </c>
      <c r="D60" s="476">
        <v>12</v>
      </c>
      <c r="E60" s="216">
        <v>1101.3499999999999</v>
      </c>
      <c r="F60" s="216">
        <v>0.2</v>
      </c>
      <c r="G60" s="493">
        <v>5.8799000000000001</v>
      </c>
      <c r="H60" s="454" t="s">
        <v>217</v>
      </c>
      <c r="I60" s="101"/>
      <c r="P60" s="203"/>
      <c r="Q60" s="203"/>
      <c r="R60" s="203"/>
    </row>
    <row r="61" spans="1:18" x14ac:dyDescent="0.25">
      <c r="A61" s="195"/>
      <c r="B61" s="75" t="s">
        <v>104</v>
      </c>
      <c r="C61" s="75" t="s">
        <v>103</v>
      </c>
      <c r="D61" s="476">
        <v>12</v>
      </c>
      <c r="E61" s="216">
        <v>1084.3499999999999</v>
      </c>
      <c r="F61" s="216">
        <v>0.2</v>
      </c>
      <c r="G61" s="493">
        <v>5.95</v>
      </c>
      <c r="H61" s="454" t="s">
        <v>218</v>
      </c>
      <c r="I61" s="101"/>
      <c r="P61" s="203"/>
      <c r="Q61" s="203"/>
      <c r="R61" s="203"/>
    </row>
    <row r="62" spans="1:18" x14ac:dyDescent="0.25">
      <c r="A62" s="195"/>
      <c r="B62" s="75" t="s">
        <v>104</v>
      </c>
      <c r="C62" s="75" t="s">
        <v>103</v>
      </c>
      <c r="D62" s="476">
        <v>6</v>
      </c>
      <c r="E62" s="216">
        <v>577.59</v>
      </c>
      <c r="F62" s="216">
        <v>0.11</v>
      </c>
      <c r="G62" s="493">
        <v>5.15</v>
      </c>
      <c r="H62" s="454" t="s">
        <v>102</v>
      </c>
      <c r="I62" s="101"/>
      <c r="P62" s="203"/>
      <c r="Q62" s="203"/>
      <c r="R62" s="203"/>
    </row>
    <row r="63" spans="1:18" x14ac:dyDescent="0.25">
      <c r="A63" s="195"/>
      <c r="B63" s="9" t="s">
        <v>25</v>
      </c>
      <c r="C63" s="9"/>
      <c r="D63" s="475"/>
      <c r="E63" s="486">
        <f>SUM(E53:E62)</f>
        <v>11405.1</v>
      </c>
      <c r="F63" s="486">
        <f>SUM(F53:F62)</f>
        <v>2.0999999999999996</v>
      </c>
      <c r="G63" s="325"/>
      <c r="H63" s="454"/>
      <c r="P63" s="203"/>
      <c r="Q63" s="203"/>
      <c r="R63" s="203"/>
    </row>
    <row r="64" spans="1:18" x14ac:dyDescent="0.25">
      <c r="A64" s="195"/>
      <c r="B64" s="86" t="s">
        <v>26</v>
      </c>
      <c r="C64" s="469"/>
      <c r="D64" s="477"/>
      <c r="E64" s="483"/>
      <c r="F64" s="483"/>
      <c r="G64" s="483"/>
      <c r="H64" s="454"/>
      <c r="P64" s="203"/>
      <c r="Q64" s="203"/>
      <c r="R64" s="203"/>
    </row>
    <row r="65" spans="1:18" x14ac:dyDescent="0.25">
      <c r="A65" s="195"/>
      <c r="B65" s="86" t="s">
        <v>89</v>
      </c>
      <c r="C65" s="469"/>
      <c r="D65" s="478"/>
      <c r="E65" s="483"/>
      <c r="F65" s="483"/>
      <c r="G65" s="483"/>
      <c r="H65" s="454"/>
      <c r="P65" s="203"/>
      <c r="Q65" s="203"/>
      <c r="R65" s="203"/>
    </row>
    <row r="66" spans="1:18" x14ac:dyDescent="0.25">
      <c r="A66" s="195"/>
      <c r="B66" s="131" t="s">
        <v>288</v>
      </c>
      <c r="C66" s="469" t="s">
        <v>17</v>
      </c>
      <c r="D66" s="478">
        <v>50000000</v>
      </c>
      <c r="E66" s="483">
        <v>52716.85</v>
      </c>
      <c r="F66" s="483">
        <v>9.67</v>
      </c>
      <c r="G66" s="483">
        <v>5.2780000000000005</v>
      </c>
      <c r="H66" s="454" t="s">
        <v>289</v>
      </c>
      <c r="P66" s="203"/>
      <c r="Q66" s="203"/>
      <c r="R66" s="203"/>
    </row>
    <row r="67" spans="1:18" x14ac:dyDescent="0.25">
      <c r="A67" s="195"/>
      <c r="B67" s="131" t="s">
        <v>316</v>
      </c>
      <c r="C67" s="469" t="s">
        <v>17</v>
      </c>
      <c r="D67" s="478">
        <v>50000000</v>
      </c>
      <c r="E67" s="483">
        <v>50066.75</v>
      </c>
      <c r="F67" s="483">
        <v>9.19</v>
      </c>
      <c r="G67" s="483">
        <v>5.5968</v>
      </c>
      <c r="H67" s="454" t="s">
        <v>317</v>
      </c>
      <c r="P67" s="203"/>
      <c r="Q67" s="203"/>
      <c r="R67" s="203"/>
    </row>
    <row r="68" spans="1:18" x14ac:dyDescent="0.25">
      <c r="A68" s="195"/>
      <c r="B68" s="131" t="s">
        <v>356</v>
      </c>
      <c r="C68" s="469" t="s">
        <v>17</v>
      </c>
      <c r="D68" s="478">
        <v>38000000</v>
      </c>
      <c r="E68" s="483">
        <v>37930.42</v>
      </c>
      <c r="F68" s="483">
        <v>6.96</v>
      </c>
      <c r="G68" s="483">
        <v>5.7019999999999991</v>
      </c>
      <c r="H68" s="454" t="s">
        <v>357</v>
      </c>
      <c r="P68" s="203"/>
      <c r="Q68" s="203"/>
      <c r="R68" s="203"/>
    </row>
    <row r="69" spans="1:18" x14ac:dyDescent="0.25">
      <c r="A69" s="195"/>
      <c r="B69" s="131" t="s">
        <v>464</v>
      </c>
      <c r="C69" s="469" t="s">
        <v>17</v>
      </c>
      <c r="D69" s="478">
        <v>35000000</v>
      </c>
      <c r="E69" s="483">
        <v>37745.769999999997</v>
      </c>
      <c r="F69" s="483">
        <v>6.93</v>
      </c>
      <c r="G69" s="483">
        <v>4.5541</v>
      </c>
      <c r="H69" s="454" t="s">
        <v>465</v>
      </c>
      <c r="P69" s="203"/>
      <c r="Q69" s="203"/>
      <c r="R69" s="203"/>
    </row>
    <row r="70" spans="1:18" x14ac:dyDescent="0.25">
      <c r="A70" s="195"/>
      <c r="B70" s="131" t="s">
        <v>221</v>
      </c>
      <c r="C70" s="469" t="s">
        <v>17</v>
      </c>
      <c r="D70" s="478">
        <v>25000000</v>
      </c>
      <c r="E70" s="483">
        <v>27072.74</v>
      </c>
      <c r="F70" s="483">
        <v>4.97</v>
      </c>
      <c r="G70" s="483">
        <v>5.2088999999999999</v>
      </c>
      <c r="H70" s="454" t="s">
        <v>222</v>
      </c>
      <c r="P70" s="203"/>
      <c r="Q70" s="203"/>
      <c r="R70" s="203"/>
    </row>
    <row r="71" spans="1:18" x14ac:dyDescent="0.25">
      <c r="A71" s="195"/>
      <c r="B71" s="131" t="s">
        <v>437</v>
      </c>
      <c r="C71" s="469" t="s">
        <v>17</v>
      </c>
      <c r="D71" s="478">
        <v>15000000</v>
      </c>
      <c r="E71" s="483">
        <v>15958.68</v>
      </c>
      <c r="F71" s="483">
        <v>2.93</v>
      </c>
      <c r="G71" s="483">
        <v>4.2031000000000001</v>
      </c>
      <c r="H71" s="454" t="s">
        <v>438</v>
      </c>
      <c r="P71" s="203"/>
      <c r="Q71" s="203"/>
      <c r="R71" s="203"/>
    </row>
    <row r="72" spans="1:18" x14ac:dyDescent="0.25">
      <c r="A72" s="195"/>
      <c r="B72" s="131" t="s">
        <v>176</v>
      </c>
      <c r="C72" s="469" t="s">
        <v>17</v>
      </c>
      <c r="D72" s="478">
        <v>10000000</v>
      </c>
      <c r="E72" s="483">
        <v>10888.58</v>
      </c>
      <c r="F72" s="483">
        <v>2</v>
      </c>
      <c r="G72" s="483">
        <v>4.5141</v>
      </c>
      <c r="H72" s="454" t="s">
        <v>177</v>
      </c>
      <c r="P72" s="203"/>
      <c r="Q72" s="203"/>
      <c r="R72" s="203"/>
    </row>
    <row r="73" spans="1:18" x14ac:dyDescent="0.25">
      <c r="A73" s="195"/>
      <c r="B73" s="131" t="s">
        <v>219</v>
      </c>
      <c r="C73" s="469" t="s">
        <v>17</v>
      </c>
      <c r="D73" s="478">
        <v>127600</v>
      </c>
      <c r="E73" s="483">
        <v>140.38999999999999</v>
      </c>
      <c r="F73" s="483">
        <v>0.03</v>
      </c>
      <c r="G73" s="483">
        <v>5.7113999999999994</v>
      </c>
      <c r="H73" s="454" t="s">
        <v>220</v>
      </c>
      <c r="P73" s="203"/>
      <c r="Q73" s="203"/>
      <c r="R73" s="203"/>
    </row>
    <row r="74" spans="1:18" x14ac:dyDescent="0.25">
      <c r="A74" s="195"/>
      <c r="B74" s="86" t="s">
        <v>25</v>
      </c>
      <c r="C74" s="86"/>
      <c r="D74" s="479"/>
      <c r="E74" s="470">
        <f>SUM(E66:E73)</f>
        <v>232520.18</v>
      </c>
      <c r="F74" s="470">
        <f>SUM(F66:F73)</f>
        <v>42.68</v>
      </c>
      <c r="G74" s="487"/>
      <c r="H74" s="454"/>
      <c r="P74" s="203"/>
      <c r="Q74" s="203"/>
      <c r="R74" s="203"/>
    </row>
    <row r="75" spans="1:18" x14ac:dyDescent="0.25">
      <c r="A75" s="195"/>
      <c r="B75" s="86" t="s">
        <v>93</v>
      </c>
      <c r="C75" s="86"/>
      <c r="D75" s="479"/>
      <c r="E75" s="487"/>
      <c r="F75" s="487"/>
      <c r="G75" s="487"/>
      <c r="H75" s="454"/>
      <c r="P75" s="203"/>
      <c r="Q75" s="203"/>
      <c r="R75" s="203"/>
    </row>
    <row r="76" spans="1:18" x14ac:dyDescent="0.25">
      <c r="A76" s="195"/>
      <c r="B76" s="86" t="s">
        <v>101</v>
      </c>
      <c r="C76" s="86"/>
      <c r="D76" s="479"/>
      <c r="E76" s="487"/>
      <c r="F76" s="487"/>
      <c r="G76" s="487"/>
      <c r="H76" s="454"/>
      <c r="P76" s="203"/>
      <c r="Q76" s="203"/>
      <c r="R76" s="203"/>
    </row>
    <row r="77" spans="1:18" x14ac:dyDescent="0.25">
      <c r="A77" s="195"/>
      <c r="B77" s="131" t="s">
        <v>264</v>
      </c>
      <c r="C77" s="131" t="s">
        <v>430</v>
      </c>
      <c r="D77" s="480">
        <v>25000</v>
      </c>
      <c r="E77" s="488">
        <v>24354.38</v>
      </c>
      <c r="F77" s="488">
        <v>4.47</v>
      </c>
      <c r="G77" s="488">
        <v>3.7650999999999999</v>
      </c>
      <c r="H77" s="454" t="s">
        <v>360</v>
      </c>
      <c r="P77" s="203"/>
      <c r="Q77" s="203"/>
      <c r="R77" s="203"/>
    </row>
    <row r="78" spans="1:18" x14ac:dyDescent="0.25">
      <c r="A78" s="195"/>
      <c r="B78" s="86" t="s">
        <v>25</v>
      </c>
      <c r="C78" s="86"/>
      <c r="D78" s="479"/>
      <c r="E78" s="470">
        <f>SUM(E77)</f>
        <v>24354.38</v>
      </c>
      <c r="F78" s="470">
        <f>SUM(F77)</f>
        <v>4.47</v>
      </c>
      <c r="G78" s="487"/>
      <c r="H78" s="312"/>
      <c r="P78" s="203"/>
      <c r="Q78" s="203"/>
      <c r="R78" s="203"/>
    </row>
    <row r="79" spans="1:18" s="178" customFormat="1" x14ac:dyDescent="0.25">
      <c r="A79" s="204"/>
      <c r="B79" s="29" t="s">
        <v>31</v>
      </c>
      <c r="C79" s="142"/>
      <c r="D79" s="473"/>
      <c r="E79" s="216"/>
      <c r="F79" s="216"/>
      <c r="G79" s="216"/>
      <c r="H79" s="490"/>
      <c r="I79" s="1"/>
      <c r="J79" s="1"/>
      <c r="K79" s="170"/>
      <c r="L79" s="170"/>
    </row>
    <row r="80" spans="1:18" s="178" customFormat="1" x14ac:dyDescent="0.25">
      <c r="A80" s="204"/>
      <c r="B80" s="29" t="s">
        <v>32</v>
      </c>
      <c r="C80" s="30"/>
      <c r="D80" s="473"/>
      <c r="E80" s="216">
        <v>88840.1</v>
      </c>
      <c r="F80" s="484">
        <v>16.3</v>
      </c>
      <c r="G80" s="489"/>
      <c r="H80" s="490"/>
      <c r="I80" s="101"/>
      <c r="J80" s="1"/>
      <c r="K80" s="170"/>
      <c r="L80" s="170"/>
      <c r="Q80" s="203"/>
      <c r="R80" s="203"/>
    </row>
    <row r="81" spans="1:18" s="178" customFormat="1" x14ac:dyDescent="0.25">
      <c r="A81" s="204"/>
      <c r="B81" s="29" t="s">
        <v>33</v>
      </c>
      <c r="C81" s="30"/>
      <c r="D81" s="88"/>
      <c r="E81" s="216">
        <v>-21001.710000000079</v>
      </c>
      <c r="F81" s="484">
        <v>-3.92</v>
      </c>
      <c r="G81" s="489"/>
      <c r="H81" s="490"/>
      <c r="I81" s="206"/>
      <c r="J81" s="1"/>
      <c r="K81" s="170"/>
      <c r="L81" s="170"/>
      <c r="Q81" s="203"/>
      <c r="R81" s="203"/>
    </row>
    <row r="82" spans="1:18" s="178" customFormat="1" x14ac:dyDescent="0.25">
      <c r="A82" s="204"/>
      <c r="B82" s="49" t="s">
        <v>34</v>
      </c>
      <c r="C82" s="49"/>
      <c r="D82" s="105"/>
      <c r="E82" s="486">
        <f>E81+E80+E74+E63+E51+E45+E78</f>
        <v>545023.57999999996</v>
      </c>
      <c r="F82" s="486">
        <f>F81+F80+F74+F63+F51+F45+F78</f>
        <v>100.00000000000003</v>
      </c>
      <c r="G82" s="494"/>
      <c r="H82" s="491"/>
      <c r="I82" s="1"/>
      <c r="J82" s="1"/>
      <c r="K82" s="170"/>
      <c r="L82" s="170"/>
      <c r="Q82" s="203"/>
      <c r="R82" s="203"/>
    </row>
    <row r="83" spans="1:18" s="178" customFormat="1" x14ac:dyDescent="0.25">
      <c r="A83" s="204"/>
      <c r="B83" s="55" t="s">
        <v>97</v>
      </c>
      <c r="C83" s="56"/>
      <c r="D83" s="57"/>
      <c r="E83" s="208"/>
      <c r="F83" s="208"/>
      <c r="G83" s="208"/>
      <c r="H83" s="197"/>
      <c r="I83" s="1"/>
      <c r="J83" s="1"/>
      <c r="K83" s="170"/>
      <c r="L83" s="170"/>
    </row>
    <row r="84" spans="1:18" s="178" customFormat="1" x14ac:dyDescent="0.25">
      <c r="A84" s="204"/>
      <c r="B84" s="209" t="s">
        <v>36</v>
      </c>
      <c r="C84" s="169"/>
      <c r="D84" s="169"/>
      <c r="E84" s="210"/>
      <c r="F84" s="169"/>
      <c r="G84" s="169"/>
      <c r="H84" s="63"/>
      <c r="I84" s="1"/>
      <c r="J84" s="1"/>
      <c r="K84" s="170"/>
      <c r="L84" s="170"/>
    </row>
    <row r="85" spans="1:18" s="178" customFormat="1" x14ac:dyDescent="0.25">
      <c r="A85" s="302"/>
      <c r="B85" s="3" t="s">
        <v>96</v>
      </c>
      <c r="C85" s="296"/>
      <c r="D85" s="296"/>
      <c r="E85" s="210"/>
      <c r="F85" s="296"/>
      <c r="G85" s="296"/>
      <c r="H85" s="296"/>
      <c r="I85" s="1"/>
      <c r="J85" s="1"/>
      <c r="K85" s="170"/>
      <c r="L85" s="170"/>
    </row>
    <row r="86" spans="1:18" x14ac:dyDescent="0.25">
      <c r="B86" s="291" t="s">
        <v>313</v>
      </c>
    </row>
    <row r="88" spans="1:18" x14ac:dyDescent="0.25">
      <c r="B88" s="353" t="s">
        <v>486</v>
      </c>
      <c r="C88" s="353"/>
      <c r="H88" s="3"/>
    </row>
    <row r="89" spans="1:18" x14ac:dyDescent="0.25">
      <c r="B89" s="294" t="s">
        <v>487</v>
      </c>
      <c r="C89" s="294"/>
      <c r="D89" s="294"/>
      <c r="E89" s="294"/>
      <c r="F89" s="294"/>
      <c r="G89" s="294"/>
      <c r="H89" s="387"/>
    </row>
    <row r="90" spans="1:18" x14ac:dyDescent="0.25">
      <c r="B90" s="337" t="s">
        <v>537</v>
      </c>
      <c r="C90" s="546" t="s">
        <v>488</v>
      </c>
      <c r="D90" s="547"/>
      <c r="E90" s="577" t="s">
        <v>533</v>
      </c>
      <c r="F90" s="578"/>
      <c r="G90" s="579"/>
      <c r="H90" s="579"/>
    </row>
    <row r="91" spans="1:18" x14ac:dyDescent="0.25">
      <c r="B91" s="338" t="s">
        <v>499</v>
      </c>
      <c r="C91" s="339">
        <v>11.434900000000001</v>
      </c>
      <c r="D91" s="340"/>
      <c r="E91" s="388"/>
      <c r="F91" s="339"/>
      <c r="G91" s="339">
        <v>11.339399999999999</v>
      </c>
      <c r="H91" s="340"/>
    </row>
    <row r="92" spans="1:18" x14ac:dyDescent="0.25">
      <c r="B92" s="338" t="s">
        <v>507</v>
      </c>
      <c r="C92" s="339">
        <v>11.0175</v>
      </c>
      <c r="D92" s="340"/>
      <c r="E92" s="388"/>
      <c r="F92" s="339"/>
      <c r="G92" s="339">
        <v>10.944100000000001</v>
      </c>
      <c r="H92" s="340"/>
    </row>
    <row r="93" spans="1:18" x14ac:dyDescent="0.25">
      <c r="B93" s="338" t="s">
        <v>491</v>
      </c>
      <c r="C93" s="339">
        <v>20.4191</v>
      </c>
      <c r="D93" s="340"/>
      <c r="E93" s="388"/>
      <c r="F93" s="339"/>
      <c r="G93" s="339">
        <v>20.84</v>
      </c>
      <c r="H93" s="340"/>
    </row>
    <row r="94" spans="1:18" x14ac:dyDescent="0.25">
      <c r="B94" s="338" t="s">
        <v>509</v>
      </c>
      <c r="C94" s="339">
        <v>20.418800000000001</v>
      </c>
      <c r="D94" s="340"/>
      <c r="E94" s="388"/>
      <c r="F94" s="339"/>
      <c r="G94" s="339">
        <v>20.8399</v>
      </c>
      <c r="H94" s="340"/>
    </row>
    <row r="95" spans="1:18" x14ac:dyDescent="0.25">
      <c r="B95" s="338" t="s">
        <v>490</v>
      </c>
      <c r="C95" s="339">
        <v>12.906499999999999</v>
      </c>
      <c r="D95" s="340"/>
      <c r="E95" s="388"/>
      <c r="F95" s="339"/>
      <c r="G95" s="339">
        <v>12.3697</v>
      </c>
      <c r="H95" s="340"/>
    </row>
    <row r="96" spans="1:18" x14ac:dyDescent="0.25">
      <c r="B96" s="338" t="s">
        <v>501</v>
      </c>
      <c r="C96" s="339">
        <v>11.9399</v>
      </c>
      <c r="D96" s="340"/>
      <c r="E96" s="388"/>
      <c r="F96" s="339"/>
      <c r="G96" s="339">
        <v>11.885</v>
      </c>
      <c r="H96" s="340"/>
    </row>
    <row r="97" spans="2:8" x14ac:dyDescent="0.25">
      <c r="B97" s="338" t="s">
        <v>510</v>
      </c>
      <c r="C97" s="339">
        <v>11.6219</v>
      </c>
      <c r="D97" s="340"/>
      <c r="E97" s="388"/>
      <c r="F97" s="339"/>
      <c r="G97" s="339">
        <v>11.590299999999999</v>
      </c>
      <c r="H97" s="340"/>
    </row>
    <row r="98" spans="2:8" x14ac:dyDescent="0.25">
      <c r="B98" s="338" t="s">
        <v>493</v>
      </c>
      <c r="C98" s="339">
        <v>13.2973</v>
      </c>
      <c r="D98" s="340"/>
      <c r="E98" s="388"/>
      <c r="F98" s="339"/>
      <c r="G98" s="339">
        <v>12.7523</v>
      </c>
      <c r="H98" s="340"/>
    </row>
    <row r="99" spans="2:8" x14ac:dyDescent="0.25">
      <c r="B99" s="338" t="s">
        <v>494</v>
      </c>
      <c r="C99" s="339">
        <v>21.160599999999999</v>
      </c>
      <c r="D99" s="340"/>
      <c r="E99" s="388"/>
      <c r="F99" s="339"/>
      <c r="G99" s="339">
        <v>21.650200000000002</v>
      </c>
      <c r="H99" s="340"/>
    </row>
    <row r="100" spans="2:8" x14ac:dyDescent="0.25">
      <c r="B100" s="344" t="s">
        <v>933</v>
      </c>
      <c r="C100" s="501"/>
      <c r="D100" s="501"/>
      <c r="E100" s="503"/>
      <c r="F100" s="501"/>
      <c r="G100" s="501"/>
      <c r="H100" s="510"/>
    </row>
    <row r="101" spans="2:8" x14ac:dyDescent="0.25">
      <c r="B101" s="342" t="s">
        <v>525</v>
      </c>
      <c r="C101" s="294"/>
      <c r="D101" s="294"/>
      <c r="E101" s="294"/>
      <c r="F101" s="294"/>
      <c r="G101" s="387"/>
      <c r="H101" s="335"/>
    </row>
    <row r="102" spans="2:8" x14ac:dyDescent="0.25">
      <c r="B102" s="525" t="s">
        <v>526</v>
      </c>
      <c r="C102" s="526"/>
      <c r="D102" s="526"/>
      <c r="E102" s="526"/>
      <c r="F102" s="526"/>
      <c r="G102" s="526"/>
      <c r="H102" s="527"/>
    </row>
    <row r="103" spans="2:8" x14ac:dyDescent="0.25">
      <c r="B103" s="344" t="s">
        <v>527</v>
      </c>
      <c r="C103" s="345"/>
      <c r="D103" s="345"/>
      <c r="E103" s="345"/>
      <c r="F103" s="345"/>
      <c r="G103" s="389"/>
      <c r="H103" s="334"/>
    </row>
    <row r="104" spans="2:8" x14ac:dyDescent="0.25">
      <c r="B104" s="348" t="s">
        <v>495</v>
      </c>
      <c r="C104" s="371" t="s">
        <v>496</v>
      </c>
      <c r="D104" s="390"/>
      <c r="E104" s="373"/>
      <c r="F104" s="387"/>
      <c r="G104" s="334"/>
      <c r="H104" s="179"/>
    </row>
    <row r="105" spans="2:8" x14ac:dyDescent="0.25">
      <c r="B105" s="338" t="s">
        <v>499</v>
      </c>
      <c r="C105" s="360">
        <v>0.32999999999999996</v>
      </c>
      <c r="D105" s="390"/>
      <c r="E105" s="373"/>
      <c r="F105" s="387"/>
      <c r="G105" s="334"/>
      <c r="H105" s="179"/>
    </row>
    <row r="106" spans="2:8" x14ac:dyDescent="0.25">
      <c r="B106" s="391" t="s">
        <v>507</v>
      </c>
      <c r="C106" s="360">
        <v>0.30000000000000004</v>
      </c>
      <c r="D106" s="390"/>
      <c r="E106" s="373"/>
      <c r="F106" s="387"/>
      <c r="G106" s="334"/>
      <c r="H106" s="179"/>
    </row>
    <row r="107" spans="2:8" x14ac:dyDescent="0.25">
      <c r="B107" s="338" t="s">
        <v>490</v>
      </c>
      <c r="C107" s="360">
        <v>0.8</v>
      </c>
      <c r="D107" s="390"/>
      <c r="E107" s="373"/>
      <c r="F107" s="387"/>
      <c r="G107" s="334"/>
      <c r="H107" s="179"/>
    </row>
    <row r="108" spans="2:8" x14ac:dyDescent="0.25">
      <c r="B108" s="338" t="s">
        <v>501</v>
      </c>
      <c r="C108" s="360">
        <v>0.32999999999999996</v>
      </c>
      <c r="D108" s="390"/>
      <c r="E108" s="373"/>
      <c r="F108" s="387"/>
      <c r="G108" s="334"/>
      <c r="H108" s="179"/>
    </row>
    <row r="109" spans="2:8" x14ac:dyDescent="0.25">
      <c r="B109" s="391" t="s">
        <v>510</v>
      </c>
      <c r="C109" s="360">
        <v>0.30000000000000004</v>
      </c>
      <c r="D109" s="390"/>
      <c r="E109" s="373"/>
      <c r="F109" s="387"/>
      <c r="G109" s="334"/>
      <c r="H109" s="179"/>
    </row>
    <row r="110" spans="2:8" x14ac:dyDescent="0.25">
      <c r="B110" s="338" t="s">
        <v>493</v>
      </c>
      <c r="C110" s="360">
        <v>0.85</v>
      </c>
      <c r="D110" s="390"/>
      <c r="E110" s="373"/>
      <c r="F110" s="387"/>
      <c r="G110" s="334"/>
      <c r="H110" s="179"/>
    </row>
    <row r="111" spans="2:8" x14ac:dyDescent="0.25">
      <c r="B111" s="61" t="s">
        <v>528</v>
      </c>
      <c r="C111" s="294"/>
      <c r="D111" s="294"/>
      <c r="E111" s="294"/>
      <c r="F111" s="294"/>
      <c r="G111" s="387"/>
      <c r="H111" s="335"/>
    </row>
    <row r="112" spans="2:8" x14ac:dyDescent="0.25">
      <c r="B112" s="443" t="s">
        <v>519</v>
      </c>
      <c r="C112" s="294"/>
      <c r="D112" s="294"/>
      <c r="E112" s="294"/>
      <c r="F112" s="294"/>
      <c r="G112" s="387"/>
      <c r="H112" s="335"/>
    </row>
    <row r="113" spans="1:18" s="3" customFormat="1" x14ac:dyDescent="0.25">
      <c r="A113" s="1"/>
      <c r="B113" s="344" t="s">
        <v>535</v>
      </c>
      <c r="C113" s="294"/>
      <c r="D113" s="294"/>
      <c r="E113" s="294"/>
      <c r="F113" s="294"/>
      <c r="G113" s="387"/>
      <c r="H113" s="335"/>
      <c r="I113" s="1"/>
      <c r="J113" s="1"/>
      <c r="K113" s="170"/>
      <c r="L113" s="170"/>
      <c r="M113" s="1"/>
      <c r="N113" s="1"/>
      <c r="O113" s="1"/>
      <c r="P113" s="1"/>
      <c r="Q113" s="1"/>
      <c r="R113" s="1"/>
    </row>
    <row r="114" spans="1:18" s="3" customFormat="1" x14ac:dyDescent="0.25">
      <c r="A114" s="1"/>
      <c r="B114" s="3" t="s">
        <v>530</v>
      </c>
      <c r="H114" s="64"/>
      <c r="I114" s="1"/>
      <c r="J114" s="1"/>
      <c r="K114" s="170"/>
      <c r="L114" s="170"/>
      <c r="M114" s="1"/>
      <c r="N114" s="1"/>
      <c r="O114" s="1"/>
      <c r="P114" s="1"/>
      <c r="Q114" s="1"/>
      <c r="R114" s="1"/>
    </row>
    <row r="115" spans="1:18" s="3" customFormat="1" x14ac:dyDescent="0.25">
      <c r="A115" s="1"/>
      <c r="B115" s="3" t="s">
        <v>930</v>
      </c>
      <c r="H115" s="64"/>
      <c r="I115" s="1"/>
      <c r="J115" s="1"/>
      <c r="K115" s="170"/>
      <c r="L115" s="170"/>
      <c r="M115" s="1"/>
      <c r="N115" s="1"/>
      <c r="O115" s="1"/>
      <c r="P115" s="1"/>
      <c r="Q115" s="1"/>
      <c r="R115" s="1"/>
    </row>
    <row r="116" spans="1:18" s="3" customFormat="1" x14ac:dyDescent="0.25">
      <c r="A116" s="1"/>
      <c r="H116" s="64"/>
      <c r="I116" s="1"/>
      <c r="J116" s="1"/>
      <c r="K116" s="170"/>
      <c r="L116" s="170"/>
      <c r="M116" s="1"/>
      <c r="N116" s="1"/>
      <c r="O116" s="1"/>
      <c r="P116" s="1"/>
      <c r="Q116" s="1"/>
      <c r="R116" s="1"/>
    </row>
    <row r="117" spans="1:18" s="3" customFormat="1" x14ac:dyDescent="0.25">
      <c r="A117" s="1"/>
      <c r="H117" s="64"/>
      <c r="I117" s="1"/>
      <c r="J117" s="1"/>
      <c r="K117" s="170"/>
      <c r="L117" s="170"/>
      <c r="M117" s="1"/>
      <c r="N117" s="1"/>
      <c r="O117" s="1"/>
      <c r="P117" s="1"/>
      <c r="Q117" s="1"/>
      <c r="R117" s="1"/>
    </row>
    <row r="118" spans="1:18" s="3" customFormat="1" x14ac:dyDescent="0.25">
      <c r="A118" s="1"/>
      <c r="H118" s="64"/>
      <c r="I118" s="1"/>
      <c r="J118" s="1"/>
      <c r="K118" s="170"/>
      <c r="L118" s="170"/>
      <c r="M118" s="1"/>
      <c r="N118" s="1"/>
      <c r="O118" s="1"/>
      <c r="P118" s="1"/>
      <c r="Q118" s="1"/>
      <c r="R118" s="1"/>
    </row>
    <row r="119" spans="1:18" s="3" customFormat="1" x14ac:dyDescent="0.25">
      <c r="A119" s="1"/>
      <c r="H119" s="64"/>
      <c r="I119" s="1"/>
      <c r="J119" s="1"/>
      <c r="K119" s="170"/>
      <c r="L119" s="170"/>
      <c r="M119" s="1"/>
      <c r="N119" s="1"/>
      <c r="O119" s="1"/>
      <c r="P119" s="1"/>
      <c r="Q119" s="1"/>
      <c r="R119" s="1"/>
    </row>
    <row r="121" spans="1:18" s="3" customFormat="1" x14ac:dyDescent="0.25">
      <c r="A121" s="1"/>
      <c r="E121" s="66"/>
      <c r="H121" s="64"/>
      <c r="I121" s="1"/>
      <c r="J121" s="1"/>
      <c r="K121" s="170"/>
      <c r="L121" s="170"/>
      <c r="M121" s="1"/>
      <c r="N121" s="1"/>
      <c r="O121" s="1"/>
      <c r="P121" s="1"/>
      <c r="Q121" s="1"/>
      <c r="R121" s="1"/>
    </row>
  </sheetData>
  <mergeCells count="8">
    <mergeCell ref="B102:H102"/>
    <mergeCell ref="B1:H1"/>
    <mergeCell ref="B2:H2"/>
    <mergeCell ref="B6:H6"/>
    <mergeCell ref="B3:G3"/>
    <mergeCell ref="B4:G4"/>
    <mergeCell ref="C90:D90"/>
    <mergeCell ref="E90:H90"/>
  </mergeCells>
  <conditionalFormatting sqref="M13:R44 Q50:R53 Q63:R78">
    <cfRule type="cellIs" dxfId="3" priority="5" operator="equal">
      <formula>FALSE</formula>
    </cfRule>
    <cfRule type="cellIs" dxfId="2" priority="6" operator="equal">
      <formula>FALSE</formula>
    </cfRule>
  </conditionalFormatting>
  <conditionalFormatting sqref="Q54:R62">
    <cfRule type="cellIs" dxfId="1" priority="3" operator="equal">
      <formula>FALSE</formula>
    </cfRule>
    <cfRule type="cellIs" dxfId="0" priority="4" operator="equal">
      <formula>FALSE</formula>
    </cfRule>
  </conditionalFormatting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view="pageBreakPreview" topLeftCell="B3" zoomScale="80" zoomScaleNormal="100" zoomScaleSheetLayoutView="80" workbookViewId="0">
      <selection activeCell="B4" sqref="B4:G4"/>
    </sheetView>
  </sheetViews>
  <sheetFormatPr defaultRowHeight="15" x14ac:dyDescent="0.25"/>
  <cols>
    <col min="1" max="1" width="9.140625" style="1" hidden="1" customWidth="1"/>
    <col min="2" max="2" width="72.5703125" style="3" customWidth="1"/>
    <col min="3" max="3" width="30.5703125" style="3" bestFit="1" customWidth="1"/>
    <col min="4" max="4" width="17" style="3" customWidth="1"/>
    <col min="5" max="5" width="18.7109375" style="3" customWidth="1"/>
    <col min="6" max="6" width="10.7109375" style="3" customWidth="1"/>
    <col min="7" max="7" width="14.5703125" style="3" bestFit="1" customWidth="1"/>
    <col min="8" max="8" width="19.85546875" style="64" customWidth="1"/>
    <col min="9" max="9" width="15.140625" style="1" bestFit="1" customWidth="1"/>
    <col min="10" max="16384" width="9.140625" style="1"/>
  </cols>
  <sheetData>
    <row r="1" spans="2:10" hidden="1" x14ac:dyDescent="0.25">
      <c r="B1" s="534" t="s">
        <v>0</v>
      </c>
      <c r="C1" s="535"/>
      <c r="D1" s="535"/>
      <c r="E1" s="535"/>
      <c r="F1" s="535"/>
      <c r="G1" s="535"/>
      <c r="H1" s="536"/>
    </row>
    <row r="2" spans="2:10" hidden="1" x14ac:dyDescent="0.25">
      <c r="B2" s="537" t="s">
        <v>1</v>
      </c>
      <c r="C2" s="538"/>
      <c r="D2" s="538"/>
      <c r="E2" s="538"/>
      <c r="F2" s="538"/>
      <c r="G2" s="538"/>
      <c r="H2" s="539"/>
    </row>
    <row r="3" spans="2:10" x14ac:dyDescent="0.25">
      <c r="B3" s="538" t="s">
        <v>929</v>
      </c>
      <c r="C3" s="538"/>
      <c r="D3" s="538"/>
      <c r="E3" s="538"/>
      <c r="F3" s="538"/>
      <c r="G3" s="538"/>
      <c r="H3" s="329"/>
    </row>
    <row r="4" spans="2:10" x14ac:dyDescent="0.25">
      <c r="B4" s="538" t="s">
        <v>935</v>
      </c>
      <c r="C4" s="538"/>
      <c r="D4" s="538"/>
      <c r="E4" s="538"/>
      <c r="F4" s="538"/>
      <c r="G4" s="538"/>
      <c r="H4" s="329"/>
    </row>
    <row r="5" spans="2:10" x14ac:dyDescent="0.25">
      <c r="B5" s="4" t="s">
        <v>2</v>
      </c>
      <c r="C5" s="5"/>
      <c r="D5" s="6"/>
      <c r="E5" s="7"/>
      <c r="F5" s="7"/>
      <c r="G5" s="7"/>
      <c r="H5" s="8"/>
    </row>
    <row r="6" spans="2:10" x14ac:dyDescent="0.25">
      <c r="B6" s="4" t="s">
        <v>223</v>
      </c>
      <c r="C6" s="5"/>
      <c r="D6" s="10"/>
      <c r="E6" s="5"/>
      <c r="F6" s="5"/>
      <c r="G6" s="5"/>
      <c r="H6" s="11"/>
    </row>
    <row r="7" spans="2:10" x14ac:dyDescent="0.25">
      <c r="B7" s="9" t="s">
        <v>514</v>
      </c>
      <c r="C7" s="12"/>
      <c r="D7" s="13"/>
      <c r="E7" s="12"/>
      <c r="F7" s="12"/>
      <c r="G7" s="12"/>
      <c r="H7" s="14"/>
    </row>
    <row r="8" spans="2:10" x14ac:dyDescent="0.25">
      <c r="B8" s="4"/>
      <c r="C8" s="12"/>
      <c r="D8" s="13"/>
      <c r="E8" s="12"/>
      <c r="F8" s="12"/>
      <c r="G8" s="12"/>
      <c r="H8" s="14"/>
    </row>
    <row r="9" spans="2:10" ht="30" x14ac:dyDescent="0.25">
      <c r="B9" s="198" t="s">
        <v>4</v>
      </c>
      <c r="C9" s="198" t="s">
        <v>5</v>
      </c>
      <c r="D9" s="199" t="s">
        <v>6</v>
      </c>
      <c r="E9" s="211" t="s">
        <v>7</v>
      </c>
      <c r="F9" s="212" t="s">
        <v>8</v>
      </c>
      <c r="G9" s="23" t="s">
        <v>322</v>
      </c>
      <c r="H9" s="200" t="s">
        <v>10</v>
      </c>
    </row>
    <row r="10" spans="2:10" x14ac:dyDescent="0.25">
      <c r="B10" s="9" t="s">
        <v>11</v>
      </c>
      <c r="C10" s="25"/>
      <c r="D10" s="140"/>
      <c r="E10" s="172"/>
      <c r="F10" s="213"/>
      <c r="G10" s="172"/>
      <c r="H10" s="145"/>
    </row>
    <row r="11" spans="2:10" x14ac:dyDescent="0.25">
      <c r="B11" s="9" t="s">
        <v>12</v>
      </c>
      <c r="C11" s="25"/>
      <c r="D11" s="140"/>
      <c r="E11" s="172"/>
      <c r="F11" s="213"/>
      <c r="G11" s="172"/>
      <c r="H11" s="145"/>
    </row>
    <row r="12" spans="2:10" x14ac:dyDescent="0.25">
      <c r="B12" s="35" t="s">
        <v>13</v>
      </c>
      <c r="C12" s="9"/>
      <c r="D12" s="140"/>
      <c r="E12" s="172"/>
      <c r="F12" s="213"/>
      <c r="G12" s="172"/>
      <c r="H12" s="145"/>
    </row>
    <row r="13" spans="2:10" x14ac:dyDescent="0.25">
      <c r="B13" s="159" t="s">
        <v>14</v>
      </c>
      <c r="C13" s="142" t="s">
        <v>15</v>
      </c>
      <c r="D13" s="36">
        <v>1000</v>
      </c>
      <c r="E13" s="118">
        <v>10420.82</v>
      </c>
      <c r="F13" s="178">
        <v>4.72</v>
      </c>
      <c r="G13" s="316">
        <v>3.9</v>
      </c>
      <c r="H13" s="448" t="s">
        <v>192</v>
      </c>
    </row>
    <row r="14" spans="2:10" x14ac:dyDescent="0.25">
      <c r="B14" s="159" t="s">
        <v>61</v>
      </c>
      <c r="C14" s="142" t="s">
        <v>39</v>
      </c>
      <c r="D14" s="36">
        <v>850</v>
      </c>
      <c r="E14" s="118">
        <v>9099.69</v>
      </c>
      <c r="F14" s="178">
        <v>4.12</v>
      </c>
      <c r="G14" s="316">
        <v>3.5000000000000004</v>
      </c>
      <c r="H14" s="448" t="s">
        <v>277</v>
      </c>
    </row>
    <row r="15" spans="2:10" x14ac:dyDescent="0.25">
      <c r="B15" s="159" t="s">
        <v>182</v>
      </c>
      <c r="C15" s="142" t="s">
        <v>15</v>
      </c>
      <c r="D15" s="36">
        <v>750</v>
      </c>
      <c r="E15" s="118">
        <v>8061.76</v>
      </c>
      <c r="F15" s="178">
        <v>3.65</v>
      </c>
      <c r="G15" s="316">
        <v>3.6248999999999998</v>
      </c>
      <c r="H15" s="449" t="s">
        <v>191</v>
      </c>
      <c r="I15" s="203"/>
      <c r="J15" s="203"/>
    </row>
    <row r="16" spans="2:10" x14ac:dyDescent="0.25">
      <c r="B16" s="159" t="s">
        <v>61</v>
      </c>
      <c r="C16" s="142" t="s">
        <v>39</v>
      </c>
      <c r="D16" s="36">
        <v>500</v>
      </c>
      <c r="E16" s="118">
        <v>5385.08</v>
      </c>
      <c r="F16" s="178">
        <v>2.44</v>
      </c>
      <c r="G16" s="316">
        <v>3.34</v>
      </c>
      <c r="H16" s="449" t="s">
        <v>190</v>
      </c>
      <c r="I16" s="203"/>
      <c r="J16" s="203"/>
    </row>
    <row r="17" spans="2:10" x14ac:dyDescent="0.25">
      <c r="B17" s="159" t="s">
        <v>147</v>
      </c>
      <c r="C17" s="142" t="s">
        <v>15</v>
      </c>
      <c r="D17" s="36">
        <v>400</v>
      </c>
      <c r="E17" s="118">
        <v>4300.51</v>
      </c>
      <c r="F17" s="178">
        <v>1.95</v>
      </c>
      <c r="G17" s="316">
        <v>3.6500000000000004</v>
      </c>
      <c r="H17" s="449" t="s">
        <v>193</v>
      </c>
      <c r="I17" s="203"/>
      <c r="J17" s="203"/>
    </row>
    <row r="18" spans="2:10" x14ac:dyDescent="0.25">
      <c r="B18" s="159" t="s">
        <v>147</v>
      </c>
      <c r="C18" s="142" t="s">
        <v>15</v>
      </c>
      <c r="D18" s="36">
        <v>100</v>
      </c>
      <c r="E18" s="118">
        <v>1072.69</v>
      </c>
      <c r="F18" s="178">
        <v>0.49</v>
      </c>
      <c r="G18" s="316">
        <v>3.6500999999999997</v>
      </c>
      <c r="H18" s="449" t="s">
        <v>344</v>
      </c>
      <c r="I18" s="203"/>
      <c r="J18" s="203"/>
    </row>
    <row r="19" spans="2:10" x14ac:dyDescent="0.25">
      <c r="B19" s="9" t="s">
        <v>25</v>
      </c>
      <c r="C19" s="9"/>
      <c r="D19" s="161"/>
      <c r="E19" s="115">
        <f>SUM(E13:E18)</f>
        <v>38340.55000000001</v>
      </c>
      <c r="F19" s="115">
        <f>SUM(F13:F18)</f>
        <v>17.369999999999997</v>
      </c>
      <c r="G19" s="121"/>
      <c r="H19" s="449"/>
      <c r="I19" s="203"/>
      <c r="J19" s="203"/>
    </row>
    <row r="20" spans="2:10" x14ac:dyDescent="0.25">
      <c r="B20" s="9" t="s">
        <v>26</v>
      </c>
      <c r="C20" s="9"/>
      <c r="D20" s="161"/>
      <c r="E20" s="120"/>
      <c r="F20" s="325"/>
      <c r="G20" s="121"/>
      <c r="H20" s="449"/>
      <c r="I20" s="203"/>
      <c r="J20" s="203"/>
    </row>
    <row r="21" spans="2:10" x14ac:dyDescent="0.25">
      <c r="B21" s="9" t="s">
        <v>89</v>
      </c>
      <c r="C21" s="9"/>
      <c r="D21" s="161"/>
      <c r="E21" s="120"/>
      <c r="F21" s="325"/>
      <c r="G21" s="121"/>
      <c r="H21" s="449"/>
      <c r="I21" s="203"/>
      <c r="J21" s="203"/>
    </row>
    <row r="22" spans="2:10" x14ac:dyDescent="0.25">
      <c r="B22" s="75" t="s">
        <v>466</v>
      </c>
      <c r="C22" s="75" t="s">
        <v>17</v>
      </c>
      <c r="D22" s="214">
        <v>30000000</v>
      </c>
      <c r="E22" s="118">
        <v>31964.07</v>
      </c>
      <c r="F22" s="216">
        <v>14.48</v>
      </c>
      <c r="G22" s="202">
        <v>3.6094999999999997</v>
      </c>
      <c r="H22" s="449" t="s">
        <v>467</v>
      </c>
      <c r="I22" s="203"/>
      <c r="J22" s="203"/>
    </row>
    <row r="23" spans="2:10" x14ac:dyDescent="0.25">
      <c r="B23" s="75" t="s">
        <v>387</v>
      </c>
      <c r="C23" s="75" t="s">
        <v>17</v>
      </c>
      <c r="D23" s="214">
        <v>20000000</v>
      </c>
      <c r="E23" s="118">
        <v>20963.2</v>
      </c>
      <c r="F23" s="216">
        <v>9.5</v>
      </c>
      <c r="G23" s="202">
        <v>3.7594999999999996</v>
      </c>
      <c r="H23" s="449" t="s">
        <v>388</v>
      </c>
      <c r="I23" s="203"/>
      <c r="J23" s="203"/>
    </row>
    <row r="24" spans="2:10" x14ac:dyDescent="0.25">
      <c r="B24" s="9" t="s">
        <v>25</v>
      </c>
      <c r="C24" s="9"/>
      <c r="D24" s="161"/>
      <c r="E24" s="115">
        <f>SUM(E22:E23)</f>
        <v>52927.270000000004</v>
      </c>
      <c r="F24" s="115">
        <f>SUM(F22:F23)</f>
        <v>23.98</v>
      </c>
      <c r="G24" s="121"/>
      <c r="H24" s="449"/>
      <c r="I24" s="203"/>
      <c r="J24" s="203"/>
    </row>
    <row r="25" spans="2:10" x14ac:dyDescent="0.25">
      <c r="B25" s="29" t="s">
        <v>90</v>
      </c>
      <c r="C25" s="142"/>
      <c r="D25" s="36"/>
      <c r="E25" s="118"/>
      <c r="F25" s="216"/>
      <c r="G25" s="118"/>
      <c r="H25" s="449"/>
      <c r="I25" s="203"/>
      <c r="J25" s="203"/>
    </row>
    <row r="26" spans="2:10" x14ac:dyDescent="0.25">
      <c r="B26" s="29" t="s">
        <v>101</v>
      </c>
      <c r="C26" s="142"/>
      <c r="D26" s="36"/>
      <c r="E26" s="118"/>
      <c r="F26" s="216"/>
      <c r="G26" s="118"/>
      <c r="H26" s="449"/>
      <c r="I26" s="203"/>
      <c r="J26" s="203"/>
    </row>
    <row r="27" spans="2:10" x14ac:dyDescent="0.25">
      <c r="B27" s="30" t="s">
        <v>100</v>
      </c>
      <c r="C27" s="142" t="s">
        <v>430</v>
      </c>
      <c r="D27" s="36">
        <v>12500</v>
      </c>
      <c r="E27" s="118">
        <v>12239.26</v>
      </c>
      <c r="F27" s="215">
        <v>5.54</v>
      </c>
      <c r="G27" s="118">
        <v>3.8115999999999999</v>
      </c>
      <c r="H27" s="449" t="s">
        <v>345</v>
      </c>
      <c r="I27" s="203"/>
      <c r="J27" s="203"/>
    </row>
    <row r="28" spans="2:10" x14ac:dyDescent="0.25">
      <c r="B28" s="30" t="s">
        <v>181</v>
      </c>
      <c r="C28" s="142" t="s">
        <v>179</v>
      </c>
      <c r="D28" s="36">
        <v>10000</v>
      </c>
      <c r="E28" s="118">
        <v>9680.8700000000008</v>
      </c>
      <c r="F28" s="215">
        <v>4.3899999999999997</v>
      </c>
      <c r="G28" s="118">
        <v>3.9974999999999996</v>
      </c>
      <c r="H28" s="449" t="s">
        <v>382</v>
      </c>
      <c r="I28" s="203"/>
      <c r="J28" s="203"/>
    </row>
    <row r="29" spans="2:10" x14ac:dyDescent="0.25">
      <c r="B29" s="30" t="s">
        <v>181</v>
      </c>
      <c r="C29" s="142" t="s">
        <v>179</v>
      </c>
      <c r="D29" s="36">
        <v>10000</v>
      </c>
      <c r="E29" s="118">
        <v>9668.57</v>
      </c>
      <c r="F29" s="178">
        <v>4.38</v>
      </c>
      <c r="G29" s="127">
        <v>3.9974999999999996</v>
      </c>
      <c r="H29" s="449" t="s">
        <v>383</v>
      </c>
      <c r="I29" s="203"/>
      <c r="J29" s="203"/>
    </row>
    <row r="30" spans="2:10" x14ac:dyDescent="0.25">
      <c r="B30" s="30" t="s">
        <v>180</v>
      </c>
      <c r="C30" s="142" t="s">
        <v>179</v>
      </c>
      <c r="D30" s="36">
        <v>5000</v>
      </c>
      <c r="E30" s="118">
        <v>4974.51</v>
      </c>
      <c r="F30" s="178">
        <v>2.25</v>
      </c>
      <c r="G30" s="127">
        <v>3.2815999999999996</v>
      </c>
      <c r="H30" s="449" t="s">
        <v>290</v>
      </c>
      <c r="I30" s="203"/>
      <c r="J30" s="203"/>
    </row>
    <row r="31" spans="2:10" x14ac:dyDescent="0.25">
      <c r="B31" s="30" t="s">
        <v>100</v>
      </c>
      <c r="C31" s="142" t="s">
        <v>430</v>
      </c>
      <c r="D31" s="36">
        <v>5000</v>
      </c>
      <c r="E31" s="118">
        <v>4879.24</v>
      </c>
      <c r="F31" s="178">
        <v>2.21</v>
      </c>
      <c r="G31" s="127">
        <v>3.8116999999999996</v>
      </c>
      <c r="H31" s="449" t="s">
        <v>358</v>
      </c>
      <c r="I31" s="203"/>
      <c r="J31" s="203"/>
    </row>
    <row r="32" spans="2:10" x14ac:dyDescent="0.25">
      <c r="B32" s="30" t="s">
        <v>173</v>
      </c>
      <c r="C32" s="142" t="s">
        <v>430</v>
      </c>
      <c r="D32" s="36">
        <v>5000</v>
      </c>
      <c r="E32" s="118">
        <v>4840.34</v>
      </c>
      <c r="F32" s="178">
        <v>2.19</v>
      </c>
      <c r="G32" s="127">
        <v>4</v>
      </c>
      <c r="H32" s="449" t="s">
        <v>384</v>
      </c>
      <c r="I32" s="203"/>
      <c r="J32" s="203"/>
    </row>
    <row r="33" spans="2:10" x14ac:dyDescent="0.25">
      <c r="B33" s="30" t="s">
        <v>180</v>
      </c>
      <c r="C33" s="142" t="s">
        <v>179</v>
      </c>
      <c r="D33" s="36">
        <v>2500</v>
      </c>
      <c r="E33" s="118">
        <v>2494.39</v>
      </c>
      <c r="F33" s="178">
        <v>1.1299999999999999</v>
      </c>
      <c r="G33" s="127">
        <v>3.2820999999999998</v>
      </c>
      <c r="H33" s="449" t="s">
        <v>305</v>
      </c>
      <c r="I33" s="203"/>
      <c r="J33" s="203"/>
    </row>
    <row r="34" spans="2:10" x14ac:dyDescent="0.25">
      <c r="B34" s="30" t="s">
        <v>180</v>
      </c>
      <c r="C34" s="142" t="s">
        <v>179</v>
      </c>
      <c r="D34" s="36">
        <v>2500</v>
      </c>
      <c r="E34" s="118">
        <v>2486.29</v>
      </c>
      <c r="F34" s="178">
        <v>1.1299999999999999</v>
      </c>
      <c r="G34" s="127">
        <v>3.3000999999999996</v>
      </c>
      <c r="H34" s="449" t="s">
        <v>286</v>
      </c>
      <c r="I34" s="203"/>
      <c r="J34" s="203"/>
    </row>
    <row r="35" spans="2:10" s="178" customFormat="1" x14ac:dyDescent="0.25">
      <c r="B35" s="29" t="s">
        <v>25</v>
      </c>
      <c r="C35" s="450"/>
      <c r="D35" s="41"/>
      <c r="E35" s="115">
        <f>SUM(E27:E34)</f>
        <v>51263.469999999994</v>
      </c>
      <c r="F35" s="115">
        <f>SUM(F27:F34)</f>
        <v>23.22</v>
      </c>
      <c r="G35" s="121"/>
      <c r="H35" s="449"/>
      <c r="I35" s="203"/>
    </row>
    <row r="36" spans="2:10" s="178" customFormat="1" x14ac:dyDescent="0.25">
      <c r="B36" s="29" t="s">
        <v>98</v>
      </c>
      <c r="C36" s="142"/>
      <c r="D36" s="36"/>
      <c r="E36" s="118"/>
      <c r="F36" s="216"/>
      <c r="G36" s="118"/>
      <c r="H36" s="449"/>
      <c r="I36" s="203"/>
    </row>
    <row r="37" spans="2:10" s="178" customFormat="1" x14ac:dyDescent="0.25">
      <c r="B37" s="29" t="s">
        <v>13</v>
      </c>
      <c r="C37" s="142"/>
      <c r="D37" s="36"/>
      <c r="E37" s="118"/>
      <c r="G37" s="127"/>
      <c r="H37" s="449"/>
      <c r="I37" s="203"/>
    </row>
    <row r="38" spans="2:10" s="178" customFormat="1" x14ac:dyDescent="0.25">
      <c r="B38" s="30" t="s">
        <v>42</v>
      </c>
      <c r="C38" s="142" t="s">
        <v>99</v>
      </c>
      <c r="D38" s="36">
        <v>4000</v>
      </c>
      <c r="E38" s="118">
        <v>19648.04</v>
      </c>
      <c r="F38" s="178">
        <v>8.9</v>
      </c>
      <c r="G38" s="127">
        <v>3.7149999999999994</v>
      </c>
      <c r="H38" s="449" t="s">
        <v>342</v>
      </c>
      <c r="I38" s="203"/>
    </row>
    <row r="39" spans="2:10" s="178" customFormat="1" x14ac:dyDescent="0.25">
      <c r="B39" s="30" t="s">
        <v>65</v>
      </c>
      <c r="C39" s="142" t="s">
        <v>430</v>
      </c>
      <c r="D39" s="36">
        <v>2000</v>
      </c>
      <c r="E39" s="118">
        <v>9931.5400000000009</v>
      </c>
      <c r="F39" s="178">
        <v>4.5</v>
      </c>
      <c r="G39" s="127">
        <v>3.4000000000000004</v>
      </c>
      <c r="H39" s="449" t="s">
        <v>341</v>
      </c>
      <c r="I39" s="203"/>
    </row>
    <row r="40" spans="2:10" s="178" customFormat="1" x14ac:dyDescent="0.25">
      <c r="B40" s="30" t="s">
        <v>63</v>
      </c>
      <c r="C40" s="142" t="s">
        <v>99</v>
      </c>
      <c r="D40" s="36">
        <v>2000</v>
      </c>
      <c r="E40" s="118">
        <v>9877.92</v>
      </c>
      <c r="F40" s="178">
        <v>4.47</v>
      </c>
      <c r="G40" s="127">
        <v>3.47</v>
      </c>
      <c r="H40" s="449" t="s">
        <v>386</v>
      </c>
      <c r="I40" s="203"/>
    </row>
    <row r="41" spans="2:10" s="178" customFormat="1" x14ac:dyDescent="0.25">
      <c r="B41" s="30" t="s">
        <v>147</v>
      </c>
      <c r="C41" s="142" t="s">
        <v>430</v>
      </c>
      <c r="D41" s="36">
        <v>1000</v>
      </c>
      <c r="E41" s="118">
        <v>4987.99</v>
      </c>
      <c r="F41" s="178">
        <v>2.2599999999999998</v>
      </c>
      <c r="G41" s="127">
        <v>3.3801999999999999</v>
      </c>
      <c r="H41" s="449" t="s">
        <v>385</v>
      </c>
      <c r="I41" s="203"/>
    </row>
    <row r="42" spans="2:10" s="178" customFormat="1" x14ac:dyDescent="0.25">
      <c r="B42" s="30" t="s">
        <v>362</v>
      </c>
      <c r="C42" s="142" t="s">
        <v>430</v>
      </c>
      <c r="D42" s="36">
        <v>500</v>
      </c>
      <c r="E42" s="118">
        <v>2478.91</v>
      </c>
      <c r="F42" s="178">
        <v>1.1200000000000001</v>
      </c>
      <c r="G42" s="127">
        <v>3.45</v>
      </c>
      <c r="H42" s="449" t="s">
        <v>453</v>
      </c>
      <c r="I42" s="203"/>
    </row>
    <row r="43" spans="2:10" s="178" customFormat="1" x14ac:dyDescent="0.25">
      <c r="B43" s="30" t="s">
        <v>147</v>
      </c>
      <c r="C43" s="142" t="s">
        <v>430</v>
      </c>
      <c r="D43" s="36">
        <v>500</v>
      </c>
      <c r="E43" s="118">
        <v>2482.6799999999998</v>
      </c>
      <c r="F43" s="178">
        <v>1.1200000000000001</v>
      </c>
      <c r="G43" s="127">
        <v>3.3950999999999993</v>
      </c>
      <c r="H43" s="449" t="s">
        <v>302</v>
      </c>
      <c r="I43" s="203"/>
    </row>
    <row r="44" spans="2:10" s="178" customFormat="1" x14ac:dyDescent="0.25">
      <c r="B44" s="29" t="s">
        <v>25</v>
      </c>
      <c r="C44" s="450"/>
      <c r="D44" s="41"/>
      <c r="E44" s="115">
        <f>SUM(E38:E43)</f>
        <v>49407.079999999994</v>
      </c>
      <c r="F44" s="115">
        <f>SUM(F38:F43)</f>
        <v>22.370000000000005</v>
      </c>
      <c r="G44" s="121"/>
      <c r="H44" s="449"/>
      <c r="I44" s="203"/>
    </row>
    <row r="45" spans="2:10" s="178" customFormat="1" x14ac:dyDescent="0.25">
      <c r="B45" s="29" t="s">
        <v>92</v>
      </c>
      <c r="C45" s="450"/>
      <c r="D45" s="41"/>
      <c r="E45" s="217"/>
      <c r="F45" s="120"/>
      <c r="G45" s="114"/>
      <c r="H45" s="449"/>
      <c r="I45" s="203"/>
    </row>
    <row r="46" spans="2:10" s="178" customFormat="1" x14ac:dyDescent="0.25">
      <c r="B46" s="30" t="s">
        <v>468</v>
      </c>
      <c r="C46" s="142" t="s">
        <v>17</v>
      </c>
      <c r="D46" s="36">
        <v>22500000</v>
      </c>
      <c r="E46" s="118">
        <v>22358.66</v>
      </c>
      <c r="F46" s="118">
        <v>10.130000000000001</v>
      </c>
      <c r="G46" s="215">
        <v>3.2499000000000002</v>
      </c>
      <c r="H46" s="449" t="s">
        <v>469</v>
      </c>
      <c r="I46" s="203"/>
    </row>
    <row r="47" spans="2:10" s="178" customFormat="1" x14ac:dyDescent="0.25">
      <c r="B47" s="29" t="s">
        <v>25</v>
      </c>
      <c r="C47" s="450"/>
      <c r="D47" s="41"/>
      <c r="E47" s="115">
        <f>SUM(E46:E46)</f>
        <v>22358.66</v>
      </c>
      <c r="F47" s="115">
        <f>SUM(F46:F46)</f>
        <v>10.130000000000001</v>
      </c>
      <c r="G47" s="114"/>
      <c r="H47" s="34"/>
      <c r="I47" s="203"/>
    </row>
    <row r="48" spans="2:10" s="178" customFormat="1" x14ac:dyDescent="0.25">
      <c r="B48" s="29" t="s">
        <v>32</v>
      </c>
      <c r="C48" s="30"/>
      <c r="D48" s="31"/>
      <c r="E48" s="202">
        <v>31092.28</v>
      </c>
      <c r="F48" s="118">
        <v>14.08</v>
      </c>
      <c r="G48" s="127"/>
      <c r="H48" s="45"/>
      <c r="I48" s="101"/>
    </row>
    <row r="49" spans="1:10" s="178" customFormat="1" x14ac:dyDescent="0.25">
      <c r="B49" s="29" t="s">
        <v>33</v>
      </c>
      <c r="C49" s="30"/>
      <c r="D49" s="31"/>
      <c r="E49" s="202">
        <v>-24632.869999999988</v>
      </c>
      <c r="F49" s="118">
        <v>-11.150000000000002</v>
      </c>
      <c r="G49" s="127"/>
      <c r="H49" s="45"/>
      <c r="I49" s="101"/>
    </row>
    <row r="50" spans="1:10" s="178" customFormat="1" x14ac:dyDescent="0.25">
      <c r="B50" s="49" t="s">
        <v>34</v>
      </c>
      <c r="C50" s="49"/>
      <c r="D50" s="50"/>
      <c r="E50" s="116">
        <f>E49+E48+E35+E19+E44+E47+E24</f>
        <v>220756.44</v>
      </c>
      <c r="F50" s="116">
        <f>F49+F48+F35+F19+F44+F47+F24</f>
        <v>100</v>
      </c>
      <c r="G50" s="207"/>
      <c r="H50" s="163"/>
      <c r="I50" s="101"/>
    </row>
    <row r="51" spans="1:10" s="178" customFormat="1" ht="17.25" customHeight="1" x14ac:dyDescent="0.25">
      <c r="B51" s="55" t="s">
        <v>35</v>
      </c>
      <c r="C51" s="56"/>
      <c r="D51" s="57"/>
      <c r="E51" s="208"/>
      <c r="F51" s="208"/>
      <c r="G51" s="208"/>
      <c r="H51" s="197"/>
      <c r="I51" s="218"/>
    </row>
    <row r="52" spans="1:10" s="178" customFormat="1" x14ac:dyDescent="0.25">
      <c r="B52" s="585" t="s">
        <v>36</v>
      </c>
      <c r="C52" s="561"/>
      <c r="D52" s="561"/>
      <c r="E52" s="561"/>
      <c r="F52" s="561"/>
      <c r="G52" s="561"/>
      <c r="H52" s="562"/>
      <c r="I52" s="1"/>
    </row>
    <row r="53" spans="1:10" s="178" customFormat="1" x14ac:dyDescent="0.25">
      <c r="B53" s="3" t="s">
        <v>96</v>
      </c>
      <c r="C53" s="296"/>
      <c r="D53" s="296"/>
      <c r="E53" s="296"/>
      <c r="F53" s="296"/>
      <c r="G53" s="296"/>
      <c r="H53" s="297"/>
      <c r="I53" s="1"/>
    </row>
    <row r="54" spans="1:10" s="178" customFormat="1" x14ac:dyDescent="0.25">
      <c r="B54" s="291" t="s">
        <v>313</v>
      </c>
      <c r="C54" s="296"/>
      <c r="D54" s="296"/>
      <c r="E54" s="296"/>
      <c r="F54" s="296"/>
      <c r="G54" s="296"/>
      <c r="H54" s="297"/>
      <c r="I54" s="1"/>
    </row>
    <row r="55" spans="1:10" s="3" customFormat="1" x14ac:dyDescent="0.25">
      <c r="A55" s="55"/>
      <c r="H55" s="64"/>
      <c r="I55" s="1"/>
    </row>
    <row r="56" spans="1:10" s="3" customFormat="1" x14ac:dyDescent="0.25">
      <c r="A56" s="1"/>
      <c r="B56" s="336" t="s">
        <v>486</v>
      </c>
      <c r="C56" s="294"/>
      <c r="D56" s="369"/>
      <c r="E56" s="369"/>
      <c r="F56" s="369"/>
      <c r="G56" s="369"/>
      <c r="H56" s="347"/>
      <c r="I56" s="1"/>
      <c r="J56" s="1"/>
    </row>
    <row r="57" spans="1:10" x14ac:dyDescent="0.25">
      <c r="B57" s="342" t="s">
        <v>487</v>
      </c>
      <c r="C57" s="355"/>
      <c r="D57" s="355"/>
      <c r="E57" s="355"/>
      <c r="F57" s="355"/>
      <c r="G57" s="355"/>
      <c r="H57" s="392"/>
    </row>
    <row r="58" spans="1:10" x14ac:dyDescent="0.25">
      <c r="B58" s="393" t="s">
        <v>537</v>
      </c>
      <c r="C58" s="583" t="s">
        <v>488</v>
      </c>
      <c r="D58" s="584"/>
      <c r="E58" s="580" t="s">
        <v>533</v>
      </c>
      <c r="F58" s="581"/>
      <c r="G58" s="581"/>
      <c r="H58" s="582"/>
    </row>
    <row r="59" spans="1:10" x14ac:dyDescent="0.25">
      <c r="B59" s="394" t="s">
        <v>512</v>
      </c>
      <c r="C59" s="395">
        <v>32.3797</v>
      </c>
      <c r="D59" s="396"/>
      <c r="E59" s="397"/>
      <c r="F59" s="395"/>
      <c r="G59" s="395">
        <v>32.939399999999999</v>
      </c>
      <c r="H59" s="395"/>
    </row>
    <row r="60" spans="1:10" s="3" customFormat="1" x14ac:dyDescent="0.25">
      <c r="A60" s="1"/>
      <c r="B60" s="394" t="s">
        <v>497</v>
      </c>
      <c r="C60" s="395">
        <v>10.322100000000001</v>
      </c>
      <c r="D60" s="396"/>
      <c r="E60" s="397"/>
      <c r="F60" s="395"/>
      <c r="G60" s="395">
        <v>10.322100000000001</v>
      </c>
      <c r="H60" s="395"/>
      <c r="I60" s="1"/>
      <c r="J60" s="1"/>
    </row>
    <row r="61" spans="1:10" x14ac:dyDescent="0.25">
      <c r="B61" s="394" t="s">
        <v>498</v>
      </c>
      <c r="C61" s="395">
        <v>11.075200000000001</v>
      </c>
      <c r="D61" s="396"/>
      <c r="E61" s="397"/>
      <c r="F61" s="395"/>
      <c r="G61" s="395">
        <v>11.102600000000001</v>
      </c>
      <c r="H61" s="395"/>
    </row>
    <row r="62" spans="1:10" x14ac:dyDescent="0.25">
      <c r="B62" s="394" t="s">
        <v>499</v>
      </c>
      <c r="C62" s="395">
        <v>12.8277</v>
      </c>
      <c r="D62" s="396"/>
      <c r="E62" s="397"/>
      <c r="F62" s="395"/>
      <c r="G62" s="395">
        <v>12.747299999999999</v>
      </c>
      <c r="H62" s="395"/>
    </row>
    <row r="63" spans="1:10" x14ac:dyDescent="0.25">
      <c r="B63" s="394" t="s">
        <v>508</v>
      </c>
      <c r="C63" s="395">
        <v>25.441700000000001</v>
      </c>
      <c r="D63" s="396"/>
      <c r="E63" s="397"/>
      <c r="F63" s="395"/>
      <c r="G63" s="395">
        <v>25.881399999999999</v>
      </c>
      <c r="H63" s="395"/>
    </row>
    <row r="64" spans="1:10" x14ac:dyDescent="0.25">
      <c r="B64" s="394" t="s">
        <v>491</v>
      </c>
      <c r="C64" s="395">
        <v>33.648600000000002</v>
      </c>
      <c r="D64" s="396"/>
      <c r="E64" s="397"/>
      <c r="F64" s="395"/>
      <c r="G64" s="395">
        <v>34.230200000000004</v>
      </c>
      <c r="H64" s="395"/>
    </row>
    <row r="65" spans="2:8" x14ac:dyDescent="0.25">
      <c r="B65" s="394" t="s">
        <v>509</v>
      </c>
      <c r="C65" s="395">
        <v>18.3538</v>
      </c>
      <c r="D65" s="396"/>
      <c r="E65" s="397"/>
      <c r="F65" s="395"/>
      <c r="G65" s="395">
        <v>18.671399999999998</v>
      </c>
      <c r="H65" s="395"/>
    </row>
    <row r="66" spans="2:8" x14ac:dyDescent="0.25">
      <c r="B66" s="394" t="s">
        <v>502</v>
      </c>
      <c r="C66" s="395">
        <v>10.5092</v>
      </c>
      <c r="D66" s="396"/>
      <c r="E66" s="397"/>
      <c r="F66" s="395"/>
      <c r="G66" s="395">
        <v>10.5092</v>
      </c>
      <c r="H66" s="395"/>
    </row>
    <row r="67" spans="2:8" x14ac:dyDescent="0.25">
      <c r="B67" s="394" t="s">
        <v>500</v>
      </c>
      <c r="C67" s="395">
        <v>11.254300000000001</v>
      </c>
      <c r="D67" s="396"/>
      <c r="E67" s="397"/>
      <c r="F67" s="395"/>
      <c r="G67" s="395">
        <v>11.2835</v>
      </c>
      <c r="H67" s="395"/>
    </row>
    <row r="68" spans="2:8" x14ac:dyDescent="0.25">
      <c r="B68" s="394" t="s">
        <v>501</v>
      </c>
      <c r="C68" s="395">
        <v>13.1107</v>
      </c>
      <c r="D68" s="396"/>
      <c r="E68" s="397"/>
      <c r="F68" s="395"/>
      <c r="G68" s="395">
        <v>13.0456</v>
      </c>
      <c r="H68" s="395"/>
    </row>
    <row r="69" spans="2:8" x14ac:dyDescent="0.25">
      <c r="B69" s="394" t="s">
        <v>494</v>
      </c>
      <c r="C69" s="395">
        <v>34.470399999999998</v>
      </c>
      <c r="D69" s="396"/>
      <c r="E69" s="397"/>
      <c r="F69" s="395"/>
      <c r="G69" s="395">
        <v>35.094099999999997</v>
      </c>
      <c r="H69" s="395"/>
    </row>
    <row r="70" spans="2:8" x14ac:dyDescent="0.25">
      <c r="B70" s="394" t="s">
        <v>513</v>
      </c>
      <c r="C70" s="395">
        <v>18.828900000000001</v>
      </c>
      <c r="D70" s="396"/>
      <c r="E70" s="397"/>
      <c r="F70" s="395"/>
      <c r="G70" s="395">
        <v>19.169699999999999</v>
      </c>
      <c r="H70" s="395"/>
    </row>
    <row r="71" spans="2:8" x14ac:dyDescent="0.25">
      <c r="B71" s="344" t="s">
        <v>933</v>
      </c>
      <c r="C71" s="511"/>
      <c r="D71" s="511"/>
      <c r="E71" s="511"/>
      <c r="F71" s="511"/>
      <c r="G71" s="511"/>
      <c r="H71" s="511"/>
    </row>
    <row r="72" spans="2:8" x14ac:dyDescent="0.25">
      <c r="B72" s="342" t="s">
        <v>525</v>
      </c>
      <c r="C72" s="355"/>
      <c r="D72" s="355"/>
      <c r="E72" s="355"/>
      <c r="F72" s="355"/>
      <c r="G72" s="355"/>
      <c r="H72" s="392"/>
    </row>
    <row r="73" spans="2:8" x14ac:dyDescent="0.25">
      <c r="B73" s="61" t="s">
        <v>526</v>
      </c>
      <c r="C73" s="294"/>
      <c r="D73" s="294"/>
      <c r="E73" s="294"/>
      <c r="F73" s="294"/>
      <c r="G73" s="294"/>
      <c r="H73" s="392"/>
    </row>
    <row r="74" spans="2:8" x14ac:dyDescent="0.25">
      <c r="B74" s="398" t="s">
        <v>527</v>
      </c>
      <c r="C74" s="294"/>
      <c r="D74" s="294"/>
      <c r="E74" s="294"/>
      <c r="F74" s="294"/>
      <c r="G74" s="294"/>
      <c r="H74" s="392"/>
    </row>
    <row r="75" spans="2:8" x14ac:dyDescent="0.25">
      <c r="B75" s="399" t="s">
        <v>495</v>
      </c>
      <c r="C75" s="445" t="s">
        <v>496</v>
      </c>
      <c r="D75" s="401"/>
      <c r="E75" s="373"/>
      <c r="F75" s="373"/>
      <c r="G75" s="355"/>
      <c r="H75" s="179"/>
    </row>
    <row r="76" spans="2:8" x14ac:dyDescent="0.25">
      <c r="B76" s="442" t="s">
        <v>497</v>
      </c>
      <c r="C76" s="500">
        <v>0.17694566</v>
      </c>
      <c r="D76" s="401"/>
      <c r="E76" s="373"/>
      <c r="F76" s="373"/>
      <c r="G76" s="355"/>
      <c r="H76" s="179"/>
    </row>
    <row r="77" spans="2:8" x14ac:dyDescent="0.25">
      <c r="B77" s="402" t="s">
        <v>498</v>
      </c>
      <c r="C77" s="500">
        <v>0.16265546</v>
      </c>
      <c r="D77" s="401"/>
      <c r="E77" s="373"/>
      <c r="F77" s="373"/>
      <c r="G77" s="355"/>
      <c r="H77" s="179"/>
    </row>
    <row r="78" spans="2:8" x14ac:dyDescent="0.25">
      <c r="B78" s="402" t="s">
        <v>499</v>
      </c>
      <c r="C78" s="500">
        <v>0.3</v>
      </c>
      <c r="D78" s="401"/>
      <c r="E78" s="373"/>
      <c r="F78" s="373"/>
      <c r="G78" s="355"/>
      <c r="H78" s="179"/>
    </row>
    <row r="79" spans="2:8" x14ac:dyDescent="0.25">
      <c r="B79" s="402" t="s">
        <v>502</v>
      </c>
      <c r="C79" s="500">
        <v>0.18850734000000008</v>
      </c>
      <c r="D79" s="401"/>
      <c r="E79" s="373"/>
      <c r="F79" s="373"/>
      <c r="G79" s="355"/>
      <c r="H79" s="179"/>
    </row>
    <row r="80" spans="2:8" x14ac:dyDescent="0.25">
      <c r="B80" s="402" t="s">
        <v>500</v>
      </c>
      <c r="C80" s="500">
        <v>0.17282823</v>
      </c>
      <c r="D80" s="401"/>
      <c r="E80" s="373"/>
      <c r="F80" s="373"/>
      <c r="G80" s="355"/>
      <c r="H80" s="179"/>
    </row>
    <row r="81" spans="2:8" x14ac:dyDescent="0.25">
      <c r="B81" s="402" t="s">
        <v>501</v>
      </c>
      <c r="C81" s="500">
        <v>0.3</v>
      </c>
      <c r="D81" s="401"/>
      <c r="E81" s="373"/>
      <c r="F81" s="373"/>
      <c r="G81" s="355"/>
      <c r="H81" s="179"/>
    </row>
    <row r="82" spans="2:8" x14ac:dyDescent="0.25">
      <c r="B82" s="61" t="s">
        <v>528</v>
      </c>
      <c r="C82" s="294"/>
      <c r="D82" s="294"/>
      <c r="E82" s="294"/>
      <c r="F82" s="294"/>
      <c r="G82" s="294"/>
      <c r="H82" s="392"/>
    </row>
    <row r="83" spans="2:8" x14ac:dyDescent="0.25">
      <c r="B83" s="444" t="s">
        <v>520</v>
      </c>
      <c r="C83" s="294"/>
      <c r="D83" s="294"/>
      <c r="E83" s="294"/>
      <c r="F83" s="294"/>
      <c r="G83" s="294"/>
      <c r="H83" s="392"/>
    </row>
    <row r="84" spans="2:8" x14ac:dyDescent="0.25">
      <c r="B84" s="61" t="s">
        <v>535</v>
      </c>
      <c r="C84" s="294"/>
      <c r="D84" s="294"/>
      <c r="E84" s="294"/>
      <c r="F84" s="294"/>
      <c r="G84" s="294"/>
      <c r="H84" s="335"/>
    </row>
    <row r="85" spans="2:8" x14ac:dyDescent="0.25">
      <c r="B85" s="3" t="s">
        <v>530</v>
      </c>
    </row>
    <row r="86" spans="2:8" x14ac:dyDescent="0.25">
      <c r="B86" s="3" t="s">
        <v>930</v>
      </c>
    </row>
  </sheetData>
  <mergeCells count="7">
    <mergeCell ref="E58:H58"/>
    <mergeCell ref="C58:D58"/>
    <mergeCell ref="B1:H1"/>
    <mergeCell ref="B2:H2"/>
    <mergeCell ref="B52:H52"/>
    <mergeCell ref="B3:G3"/>
    <mergeCell ref="B4:G4"/>
  </mergeCells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09:56 05/03/2020</XMLData>
</file>

<file path=customXml/item3.xml><?xml version="1.0" encoding="utf-8"?>
<XMLData TextToDisplay="RightsWATCHMark">9|CITI-No PII-Confidential|{00000000-0000-0000-0000-000000000000}</XMLData>
</file>

<file path=customXml/itemProps1.xml><?xml version="1.0" encoding="utf-8"?>
<ds:datastoreItem xmlns:ds="http://schemas.openxmlformats.org/officeDocument/2006/customXml" ds:itemID="{079D6849-BBC3-4A26-9DA6-C5573B441084}">
  <ds:schemaRefs/>
</ds:datastoreItem>
</file>

<file path=customXml/itemProps2.xml><?xml version="1.0" encoding="utf-8"?>
<ds:datastoreItem xmlns:ds="http://schemas.openxmlformats.org/officeDocument/2006/customXml" ds:itemID="{CF377D17-477B-4CDC-B207-3D48ECED4CB2}">
  <ds:schemaRefs/>
</ds:datastoreItem>
</file>

<file path=customXml/itemProps3.xml><?xml version="1.0" encoding="utf-8"?>
<ds:datastoreItem xmlns:ds="http://schemas.openxmlformats.org/officeDocument/2006/customXml" ds:itemID="{C537C896-A72E-4F22-AFB1-A0C60F4C59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LTFBF</vt:lpstr>
      <vt:lpstr>LTBPDF</vt:lpstr>
      <vt:lpstr>LTLDSTF</vt:lpstr>
      <vt:lpstr>LTCF</vt:lpstr>
      <vt:lpstr>LTTACBF</vt:lpstr>
      <vt:lpstr>LTMMF</vt:lpstr>
      <vt:lpstr>LTCRF</vt:lpstr>
      <vt:lpstr>LTSTBF</vt:lpstr>
      <vt:lpstr>LTUSTF</vt:lpstr>
      <vt:lpstr>LTGLTF</vt:lpstr>
      <vt:lpstr>LTLQF</vt:lpstr>
      <vt:lpstr>LTRICBF</vt:lpstr>
      <vt:lpstr>Annexure A</vt:lpstr>
      <vt:lpstr>LTBPDF!Print_Area</vt:lpstr>
      <vt:lpstr>LTCF!Print_Area</vt:lpstr>
      <vt:lpstr>LTCRF!Print_Area</vt:lpstr>
      <vt:lpstr>LTFBF!Print_Area</vt:lpstr>
      <vt:lpstr>LTGLTF!Print_Area</vt:lpstr>
      <vt:lpstr>LTLDSTF!Print_Area</vt:lpstr>
      <vt:lpstr>LTLQF!Print_Area</vt:lpstr>
      <vt:lpstr>LTMMF!Print_Area</vt:lpstr>
      <vt:lpstr>LTRICBF!Print_Area</vt:lpstr>
      <vt:lpstr>LTSTBF!Print_Area</vt:lpstr>
      <vt:lpstr>LTTACBF!Print_Area</vt:lpstr>
      <vt:lpstr>LTUSTF!Print_Area</vt:lpstr>
    </vt:vector>
  </TitlesOfParts>
  <Company>Citigroup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Parekh, Fagun [ICG-OPS]</dc:creator>
  <cp:lastModifiedBy>Tarun Tiwari</cp:lastModifiedBy>
  <dcterms:created xsi:type="dcterms:W3CDTF">2020-02-05T15:26:11Z</dcterms:created>
  <dcterms:modified xsi:type="dcterms:W3CDTF">2021-10-27T05:16:42Z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9|CITI-No PII-Confidential|{00000000-0000-0000-0000-000000000000}</vt:lpwstr>
  </property>
  <property fmtid="{D5CDD505-2E9C-101B-9397-08002B2CF9AE}" pid="3" name="_AdHocReviewCycleID">
    <vt:i4>89081605</vt:i4>
  </property>
  <property fmtid="{D5CDD505-2E9C-101B-9397-08002B2CF9AE}" pid="4" name="_NewReviewCycle">
    <vt:lpwstr/>
  </property>
  <property fmtid="{D5CDD505-2E9C-101B-9397-08002B2CF9AE}" pid="5" name="_EmailSubject">
    <vt:lpwstr>L&amp;T MF - Half Yearly Portfolio Mar 2021-EM-</vt:lpwstr>
  </property>
  <property fmtid="{D5CDD505-2E9C-101B-9397-08002B2CF9AE}" pid="6" name="_AuthorEmail">
    <vt:lpwstr>gfslmf@imcap.ap.ssmb.com</vt:lpwstr>
  </property>
  <property fmtid="{D5CDD505-2E9C-101B-9397-08002B2CF9AE}" pid="7" name="_AuthorEmailDisplayName">
    <vt:lpwstr>*GCIB IN GFS LMF</vt:lpwstr>
  </property>
  <property fmtid="{D5CDD505-2E9C-101B-9397-08002B2CF9AE}" pid="8" name="_PreviousAdHocReviewCycleID">
    <vt:i4>91031864</vt:i4>
  </property>
  <property fmtid="{D5CDD505-2E9C-101B-9397-08002B2CF9AE}" pid="9" name="_ReviewingToolsShownOnce">
    <vt:lpwstr/>
  </property>
</Properties>
</file>